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9600" yWindow="30" windowWidth="9645" windowHeight="9135" tabRatio="645"/>
  </bookViews>
  <sheets>
    <sheet name="３年男子" sheetId="1" r:id="rId1"/>
    <sheet name="３年女子" sheetId="2" r:id="rId2"/>
    <sheet name="４年男子" sheetId="3" r:id="rId3"/>
    <sheet name="５年男子" sheetId="5" r:id="rId4"/>
    <sheet name="４年女子" sheetId="4" r:id="rId5"/>
    <sheet name="５年女子" sheetId="19" r:id="rId6"/>
    <sheet name="６年男子" sheetId="7" r:id="rId7"/>
    <sheet name="６年女子" sheetId="8" r:id="rId8"/>
  </sheets>
  <definedNames>
    <definedName name="_xlnm._FilterDatabase" localSheetId="1" hidden="1">'３年女子'!$B$6:$L$6</definedName>
    <definedName name="_xlnm._FilterDatabase" localSheetId="0" hidden="1">'３年男子'!$B$6:$L$6</definedName>
    <definedName name="_xlnm._FilterDatabase" localSheetId="4" hidden="1">'４年女子'!$A$6:$L$19</definedName>
    <definedName name="_xlnm._FilterDatabase" localSheetId="2" hidden="1">'４年男子'!$A$6:$L$24</definedName>
    <definedName name="_xlnm._FilterDatabase" localSheetId="5" hidden="1">'５年女子'!$B$6:$L$37</definedName>
    <definedName name="_xlnm._FilterDatabase" localSheetId="3" hidden="1">'５年男子'!$B$6:$L$6</definedName>
    <definedName name="_xlnm._FilterDatabase" localSheetId="7" hidden="1">'６年女子'!$A$6:$L$40</definedName>
    <definedName name="_xlnm._FilterDatabase" localSheetId="6" hidden="1">'６年男子'!$A$6:$L$35</definedName>
    <definedName name="_xlnm.Print_Area" localSheetId="5">'５年女子'!$A$1:$L$32</definedName>
  </definedNames>
  <calcPr calcId="152511"/>
</workbook>
</file>

<file path=xl/calcChain.xml><?xml version="1.0" encoding="utf-8"?>
<calcChain xmlns="http://schemas.openxmlformats.org/spreadsheetml/2006/main">
  <c r="K37" i="5" l="1"/>
  <c r="I37" i="5"/>
  <c r="L37" i="5" s="1"/>
  <c r="I36" i="7"/>
  <c r="L36" i="7" s="1"/>
  <c r="K25" i="7"/>
  <c r="K32" i="7"/>
  <c r="K34" i="7"/>
  <c r="K35" i="7"/>
  <c r="K16" i="7"/>
  <c r="K28" i="7"/>
  <c r="K26" i="7"/>
  <c r="K18" i="7"/>
  <c r="K8" i="7"/>
  <c r="K27" i="7"/>
  <c r="K30" i="7"/>
  <c r="K22" i="7"/>
  <c r="K15" i="7"/>
  <c r="K12" i="7"/>
  <c r="K11" i="7"/>
  <c r="K14" i="7"/>
  <c r="K23" i="7"/>
  <c r="K29" i="7"/>
  <c r="K21" i="7"/>
  <c r="K10" i="7"/>
  <c r="K13" i="7"/>
  <c r="K9" i="7"/>
  <c r="K33" i="7"/>
  <c r="K17" i="7"/>
  <c r="K31" i="7"/>
  <c r="K7" i="7"/>
  <c r="K19" i="7"/>
  <c r="K24" i="7"/>
  <c r="K20" i="7"/>
  <c r="I25" i="5" l="1"/>
  <c r="I29" i="5"/>
  <c r="I22" i="5"/>
  <c r="I15" i="5"/>
  <c r="I23" i="5"/>
  <c r="I14" i="5"/>
  <c r="I8" i="5"/>
  <c r="I21" i="5"/>
  <c r="I35" i="5"/>
  <c r="I20" i="5"/>
  <c r="I30" i="5"/>
  <c r="I31" i="5"/>
  <c r="I13" i="5"/>
  <c r="I36" i="5"/>
  <c r="I11" i="5"/>
  <c r="I16" i="5"/>
  <c r="I33" i="5"/>
  <c r="I17" i="5"/>
  <c r="I18" i="5"/>
  <c r="I34" i="5"/>
  <c r="I19" i="5"/>
  <c r="I32" i="5"/>
  <c r="I12" i="5"/>
  <c r="I26" i="5"/>
  <c r="I28" i="5"/>
  <c r="I24" i="5"/>
  <c r="I7" i="5"/>
  <c r="I27" i="5"/>
  <c r="I10" i="5"/>
  <c r="I9" i="5"/>
  <c r="I41" i="8" l="1"/>
  <c r="G41" i="8"/>
  <c r="I16" i="19"/>
  <c r="I9" i="19"/>
  <c r="I22" i="19"/>
  <c r="I28" i="19"/>
  <c r="I31" i="19"/>
  <c r="I19" i="19"/>
  <c r="I7" i="19"/>
  <c r="I27" i="19"/>
  <c r="I12" i="19"/>
  <c r="I35" i="19"/>
  <c r="I29" i="19"/>
  <c r="I36" i="19"/>
  <c r="I18" i="19"/>
  <c r="I20" i="19"/>
  <c r="I17" i="19"/>
  <c r="I10" i="19"/>
  <c r="I32" i="19"/>
  <c r="I23" i="19"/>
  <c r="I25" i="19"/>
  <c r="I30" i="19"/>
  <c r="I8" i="19"/>
  <c r="I11" i="19"/>
  <c r="I34" i="19"/>
  <c r="I37" i="19"/>
  <c r="I21" i="19"/>
  <c r="I24" i="19"/>
  <c r="I13" i="19"/>
  <c r="I26" i="19"/>
  <c r="I14" i="19"/>
  <c r="I33" i="19"/>
  <c r="I15" i="19"/>
  <c r="K34" i="8" l="1"/>
  <c r="K39" i="8"/>
  <c r="K21" i="8"/>
  <c r="K22" i="8"/>
  <c r="K7" i="8"/>
  <c r="K35" i="8"/>
  <c r="K31" i="8"/>
  <c r="K23" i="8"/>
  <c r="K28" i="8"/>
  <c r="K8" i="8"/>
  <c r="K13" i="8"/>
  <c r="K11" i="8"/>
  <c r="K16" i="8"/>
  <c r="K36" i="8"/>
  <c r="K20" i="8"/>
  <c r="K12" i="8"/>
  <c r="K40" i="8"/>
  <c r="K38" i="8"/>
  <c r="K10" i="8"/>
  <c r="K30" i="8"/>
  <c r="K37" i="8"/>
  <c r="K19" i="8"/>
  <c r="K15" i="8"/>
  <c r="K9" i="8"/>
  <c r="K32" i="8"/>
  <c r="K26" i="8"/>
  <c r="K14" i="8"/>
  <c r="K18" i="8"/>
  <c r="K33" i="8"/>
  <c r="K24" i="8"/>
  <c r="K27" i="8"/>
  <c r="K25" i="8"/>
  <c r="K17" i="8"/>
  <c r="K29" i="8"/>
  <c r="K28" i="3" l="1"/>
  <c r="I28" i="3"/>
  <c r="G28" i="3"/>
  <c r="L28" i="3" s="1"/>
  <c r="K27" i="3"/>
  <c r="I27" i="3"/>
  <c r="G27" i="3"/>
  <c r="K26" i="3"/>
  <c r="I26" i="3"/>
  <c r="G26" i="3"/>
  <c r="K25" i="3"/>
  <c r="I25" i="3"/>
  <c r="G25" i="3"/>
  <c r="L25" i="3" s="1"/>
  <c r="G25" i="7"/>
  <c r="G32" i="7"/>
  <c r="G34" i="7"/>
  <c r="G35" i="7"/>
  <c r="G16" i="7"/>
  <c r="G28" i="7"/>
  <c r="G26" i="7"/>
  <c r="G18" i="7"/>
  <c r="G8" i="7"/>
  <c r="G27" i="7"/>
  <c r="G30" i="7"/>
  <c r="G22" i="7"/>
  <c r="G15" i="7"/>
  <c r="G12" i="7"/>
  <c r="G11" i="7"/>
  <c r="G14" i="7"/>
  <c r="G23" i="7"/>
  <c r="G29" i="7"/>
  <c r="G21" i="7"/>
  <c r="G10" i="7"/>
  <c r="G13" i="7"/>
  <c r="G9" i="7"/>
  <c r="G33" i="7"/>
  <c r="G17" i="7"/>
  <c r="G31" i="7"/>
  <c r="G7" i="7"/>
  <c r="G19" i="7"/>
  <c r="G24" i="7"/>
  <c r="G20" i="7"/>
  <c r="L27" i="3" l="1"/>
  <c r="L26" i="3"/>
  <c r="G16" i="3"/>
  <c r="G14" i="3"/>
  <c r="G17" i="3"/>
  <c r="G22" i="3"/>
  <c r="G18" i="3"/>
  <c r="G24" i="3"/>
  <c r="G9" i="3"/>
  <c r="G7" i="3"/>
  <c r="G11" i="3"/>
  <c r="G21" i="3"/>
  <c r="G12" i="3"/>
  <c r="G20" i="3"/>
  <c r="G13" i="3"/>
  <c r="G8" i="3"/>
  <c r="G19" i="3"/>
  <c r="G23" i="3"/>
  <c r="G15" i="3"/>
  <c r="G10" i="3"/>
  <c r="G34" i="8" l="1"/>
  <c r="G39" i="8"/>
  <c r="G21" i="8"/>
  <c r="G22" i="8"/>
  <c r="G7" i="8"/>
  <c r="G35" i="8"/>
  <c r="G31" i="8"/>
  <c r="G23" i="8"/>
  <c r="G28" i="8"/>
  <c r="G8" i="8"/>
  <c r="G13" i="8"/>
  <c r="G11" i="8"/>
  <c r="G16" i="8"/>
  <c r="G36" i="8"/>
  <c r="G20" i="8"/>
  <c r="G12" i="8"/>
  <c r="G40" i="8"/>
  <c r="G38" i="8"/>
  <c r="G10" i="8"/>
  <c r="G30" i="8"/>
  <c r="G37" i="8"/>
  <c r="G19" i="8"/>
  <c r="G15" i="8"/>
  <c r="G9" i="8"/>
  <c r="G32" i="8"/>
  <c r="G26" i="8"/>
  <c r="G14" i="8"/>
  <c r="G18" i="8"/>
  <c r="G33" i="8"/>
  <c r="G24" i="8"/>
  <c r="G27" i="8"/>
  <c r="G25" i="8"/>
  <c r="G17" i="8"/>
  <c r="G29" i="8"/>
  <c r="K16" i="3" l="1"/>
  <c r="K14" i="3"/>
  <c r="K17" i="3"/>
  <c r="K22" i="3"/>
  <c r="K18" i="3"/>
  <c r="K24" i="3"/>
  <c r="K9" i="3"/>
  <c r="K7" i="3"/>
  <c r="K11" i="3"/>
  <c r="K21" i="3"/>
  <c r="K12" i="3"/>
  <c r="K20" i="3"/>
  <c r="K13" i="3"/>
  <c r="K8" i="3"/>
  <c r="K19" i="3"/>
  <c r="K23" i="3"/>
  <c r="K15" i="3"/>
  <c r="K10" i="3"/>
  <c r="K17" i="2" l="1"/>
  <c r="K7" i="2"/>
  <c r="K24" i="2"/>
  <c r="K11" i="2"/>
  <c r="K12" i="2"/>
  <c r="K15" i="2"/>
  <c r="K20" i="2"/>
  <c r="K16" i="2"/>
  <c r="K13" i="2"/>
  <c r="K18" i="2"/>
  <c r="K8" i="2"/>
  <c r="K10" i="2"/>
  <c r="K21" i="2"/>
  <c r="K23" i="2"/>
  <c r="K19" i="2"/>
  <c r="K14" i="2"/>
  <c r="K9" i="2"/>
  <c r="K22" i="2"/>
  <c r="K25" i="5" l="1"/>
  <c r="K29" i="5"/>
  <c r="K22" i="5"/>
  <c r="K15" i="5"/>
  <c r="K23" i="5"/>
  <c r="K14" i="5"/>
  <c r="K8" i="5"/>
  <c r="K21" i="5"/>
  <c r="K35" i="5"/>
  <c r="K20" i="5"/>
  <c r="K30" i="5"/>
  <c r="K31" i="5"/>
  <c r="K13" i="5"/>
  <c r="K36" i="5"/>
  <c r="K11" i="5"/>
  <c r="K16" i="5"/>
  <c r="K33" i="5"/>
  <c r="K17" i="5"/>
  <c r="K18" i="5"/>
  <c r="K34" i="5"/>
  <c r="K19" i="5"/>
  <c r="K32" i="5"/>
  <c r="K12" i="5"/>
  <c r="K26" i="5"/>
  <c r="K28" i="5"/>
  <c r="K24" i="5"/>
  <c r="K7" i="5"/>
  <c r="K27" i="5"/>
  <c r="K10" i="5"/>
  <c r="K9" i="5"/>
  <c r="I12" i="1" l="1"/>
  <c r="I9" i="1"/>
  <c r="I21" i="1"/>
  <c r="I14" i="1"/>
  <c r="I7" i="1"/>
  <c r="I19" i="1"/>
  <c r="I13" i="1"/>
  <c r="I17" i="1"/>
  <c r="I18" i="1"/>
  <c r="I16" i="1"/>
  <c r="I11" i="1"/>
  <c r="I8" i="1"/>
  <c r="I15" i="1"/>
  <c r="I10" i="1"/>
  <c r="I20" i="1"/>
  <c r="I22" i="1"/>
  <c r="G17" i="2" l="1"/>
  <c r="G7" i="2"/>
  <c r="G11" i="2"/>
  <c r="G12" i="2"/>
  <c r="G15" i="2"/>
  <c r="G20" i="2"/>
  <c r="G16" i="2"/>
  <c r="G13" i="2"/>
  <c r="G18" i="2"/>
  <c r="G8" i="2"/>
  <c r="G10" i="2"/>
  <c r="G21" i="2"/>
  <c r="G19" i="2"/>
  <c r="G14" i="2"/>
  <c r="G9" i="2"/>
  <c r="G22" i="2"/>
  <c r="K16" i="19" l="1"/>
  <c r="K9" i="19"/>
  <c r="K22" i="19"/>
  <c r="K28" i="19"/>
  <c r="K31" i="19"/>
  <c r="K19" i="19"/>
  <c r="K7" i="19"/>
  <c r="K27" i="19"/>
  <c r="K12" i="19"/>
  <c r="K35" i="19"/>
  <c r="K29" i="19"/>
  <c r="K36" i="19"/>
  <c r="K18" i="19"/>
  <c r="K20" i="19"/>
  <c r="K17" i="19"/>
  <c r="K10" i="19"/>
  <c r="K32" i="19"/>
  <c r="K23" i="19"/>
  <c r="K25" i="19"/>
  <c r="K30" i="19"/>
  <c r="K8" i="19"/>
  <c r="K11" i="19"/>
  <c r="K34" i="19"/>
  <c r="K37" i="19"/>
  <c r="K21" i="19"/>
  <c r="K24" i="19"/>
  <c r="K13" i="19"/>
  <c r="K26" i="19"/>
  <c r="K14" i="19"/>
  <c r="K33" i="19"/>
  <c r="K15" i="19"/>
  <c r="I15" i="2" l="1"/>
  <c r="L15" i="2" s="1"/>
  <c r="I12" i="2"/>
  <c r="L12" i="2" s="1"/>
  <c r="I11" i="2"/>
  <c r="L11" i="2" s="1"/>
  <c r="I24" i="2"/>
  <c r="L24" i="2" s="1"/>
  <c r="I7" i="2"/>
  <c r="L7" i="2" s="1"/>
  <c r="I17" i="2"/>
  <c r="L17" i="2" s="1"/>
  <c r="I20" i="2"/>
  <c r="L20" i="2" s="1"/>
  <c r="I16" i="2"/>
  <c r="L16" i="2" s="1"/>
  <c r="I13" i="2"/>
  <c r="L13" i="2" s="1"/>
  <c r="I18" i="2"/>
  <c r="L18" i="2" s="1"/>
  <c r="I8" i="2"/>
  <c r="L8" i="2" s="1"/>
  <c r="I10" i="2"/>
  <c r="L10" i="2" s="1"/>
  <c r="I21" i="2"/>
  <c r="L21" i="2" s="1"/>
  <c r="I23" i="2"/>
  <c r="L23" i="2" s="1"/>
  <c r="I19" i="2"/>
  <c r="L19" i="2" s="1"/>
  <c r="I14" i="2"/>
  <c r="L14" i="2" s="1"/>
  <c r="I9" i="2"/>
  <c r="L9" i="2" s="1"/>
  <c r="I22" i="2"/>
  <c r="L22" i="2" s="1"/>
  <c r="G25" i="5" l="1"/>
  <c r="G29" i="5"/>
  <c r="G22" i="5"/>
  <c r="G15" i="5"/>
  <c r="G23" i="5"/>
  <c r="G14" i="5"/>
  <c r="G8" i="5"/>
  <c r="G21" i="5"/>
  <c r="G35" i="5"/>
  <c r="G20" i="5"/>
  <c r="G30" i="5"/>
  <c r="G31" i="5"/>
  <c r="G13" i="5"/>
  <c r="G36" i="5"/>
  <c r="G11" i="5"/>
  <c r="G16" i="5"/>
  <c r="G33" i="5"/>
  <c r="G17" i="5"/>
  <c r="G18" i="5"/>
  <c r="G34" i="5"/>
  <c r="G19" i="5"/>
  <c r="G32" i="5"/>
  <c r="G12" i="5"/>
  <c r="G26" i="5"/>
  <c r="G28" i="5"/>
  <c r="G24" i="5"/>
  <c r="G7" i="5"/>
  <c r="G27" i="5"/>
  <c r="G10" i="5"/>
  <c r="G9" i="5"/>
  <c r="I16" i="3" l="1"/>
  <c r="I14" i="3"/>
  <c r="I17" i="3"/>
  <c r="I22" i="3"/>
  <c r="I18" i="3"/>
  <c r="I24" i="3"/>
  <c r="I9" i="3"/>
  <c r="I7" i="3"/>
  <c r="I11" i="3"/>
  <c r="I21" i="3"/>
  <c r="I12" i="3"/>
  <c r="I20" i="3"/>
  <c r="I13" i="3"/>
  <c r="I8" i="3"/>
  <c r="I19" i="3"/>
  <c r="I23" i="3"/>
  <c r="I15" i="3"/>
  <c r="I10" i="3"/>
  <c r="I25" i="7" l="1"/>
  <c r="I32" i="7"/>
  <c r="I34" i="7"/>
  <c r="I35" i="7"/>
  <c r="I16" i="7"/>
  <c r="I28" i="7"/>
  <c r="I26" i="7"/>
  <c r="I18" i="7"/>
  <c r="I8" i="7"/>
  <c r="I27" i="7"/>
  <c r="I30" i="7"/>
  <c r="I22" i="7"/>
  <c r="I15" i="7"/>
  <c r="I12" i="7"/>
  <c r="I11" i="7"/>
  <c r="I14" i="7"/>
  <c r="I23" i="7"/>
  <c r="I29" i="7"/>
  <c r="I21" i="7"/>
  <c r="I10" i="7"/>
  <c r="I13" i="7"/>
  <c r="I9" i="7"/>
  <c r="I33" i="7"/>
  <c r="I17" i="7"/>
  <c r="I31" i="7"/>
  <c r="I7" i="7"/>
  <c r="I19" i="7"/>
  <c r="I24" i="7"/>
  <c r="I20" i="7"/>
  <c r="I34" i="8" l="1"/>
  <c r="I39" i="8"/>
  <c r="I21" i="8"/>
  <c r="I22" i="8"/>
  <c r="I7" i="8"/>
  <c r="I35" i="8"/>
  <c r="I31" i="8"/>
  <c r="I23" i="8"/>
  <c r="I28" i="8"/>
  <c r="I8" i="8"/>
  <c r="I13" i="8"/>
  <c r="I11" i="8"/>
  <c r="I16" i="8"/>
  <c r="I36" i="8"/>
  <c r="I20" i="8"/>
  <c r="I12" i="8"/>
  <c r="I40" i="8"/>
  <c r="I38" i="8"/>
  <c r="I10" i="8"/>
  <c r="I30" i="8"/>
  <c r="I37" i="8"/>
  <c r="I19" i="8"/>
  <c r="I15" i="8"/>
  <c r="I9" i="8"/>
  <c r="I32" i="8"/>
  <c r="I26" i="8"/>
  <c r="I14" i="8"/>
  <c r="I18" i="8"/>
  <c r="I33" i="8"/>
  <c r="I24" i="8"/>
  <c r="I27" i="8"/>
  <c r="I25" i="8"/>
  <c r="I17" i="8"/>
  <c r="I29" i="8"/>
  <c r="G16" i="19"/>
  <c r="K19" i="4"/>
  <c r="I19" i="4"/>
  <c r="G19" i="4"/>
  <c r="K9" i="4"/>
  <c r="I9" i="4"/>
  <c r="G9" i="4"/>
  <c r="K11" i="4"/>
  <c r="I11" i="4"/>
  <c r="G11" i="4"/>
  <c r="K8" i="4"/>
  <c r="I8" i="4"/>
  <c r="G8" i="4"/>
  <c r="K7" i="4"/>
  <c r="I7" i="4"/>
  <c r="G7" i="4"/>
  <c r="K18" i="4"/>
  <c r="I18" i="4"/>
  <c r="G18" i="4"/>
  <c r="K13" i="4"/>
  <c r="I13" i="4"/>
  <c r="G13" i="4"/>
  <c r="K14" i="4"/>
  <c r="I14" i="4"/>
  <c r="G14" i="4"/>
  <c r="K15" i="4"/>
  <c r="I15" i="4"/>
  <c r="G15" i="4"/>
  <c r="K17" i="4"/>
  <c r="I17" i="4"/>
  <c r="G17" i="4"/>
  <c r="K10" i="4"/>
  <c r="I10" i="4"/>
  <c r="G10" i="4"/>
  <c r="K12" i="4"/>
  <c r="I12" i="4"/>
  <c r="G12" i="4"/>
  <c r="K16" i="4"/>
  <c r="I16" i="4"/>
  <c r="G16" i="4"/>
  <c r="L19" i="4" l="1"/>
  <c r="L15" i="4"/>
  <c r="L16" i="4"/>
  <c r="L7" i="4"/>
  <c r="L25" i="8"/>
  <c r="L18" i="8"/>
  <c r="L9" i="8"/>
  <c r="L30" i="8"/>
  <c r="L12" i="8"/>
  <c r="L11" i="8"/>
  <c r="L23" i="8"/>
  <c r="L22" i="8"/>
  <c r="L27" i="8"/>
  <c r="L14" i="8"/>
  <c r="L15" i="8"/>
  <c r="L10" i="8"/>
  <c r="L20" i="8"/>
  <c r="L13" i="8"/>
  <c r="L31" i="8"/>
  <c r="L21" i="8"/>
  <c r="L17" i="8"/>
  <c r="L33" i="8"/>
  <c r="L32" i="8"/>
  <c r="L37" i="8"/>
  <c r="L40" i="8"/>
  <c r="L16" i="8"/>
  <c r="L28" i="8"/>
  <c r="L7" i="8"/>
  <c r="L34" i="8"/>
  <c r="L29" i="8"/>
  <c r="L24" i="8"/>
  <c r="L26" i="8"/>
  <c r="L19" i="8"/>
  <c r="L38" i="8"/>
  <c r="L36" i="8"/>
  <c r="L8" i="8"/>
  <c r="L35" i="8"/>
  <c r="L39" i="8"/>
  <c r="L24" i="7"/>
  <c r="L17" i="7"/>
  <c r="L10" i="7"/>
  <c r="L14" i="7"/>
  <c r="L15" i="7"/>
  <c r="L8" i="7"/>
  <c r="L16" i="7"/>
  <c r="L25" i="7"/>
  <c r="L20" i="7"/>
  <c r="L31" i="7"/>
  <c r="L13" i="7"/>
  <c r="L23" i="7"/>
  <c r="L12" i="7"/>
  <c r="L27" i="7"/>
  <c r="L28" i="7"/>
  <c r="L32" i="7"/>
  <c r="L7" i="7"/>
  <c r="L9" i="7"/>
  <c r="L29" i="7"/>
  <c r="L30" i="7"/>
  <c r="L26" i="7"/>
  <c r="L34" i="7"/>
  <c r="L19" i="7"/>
  <c r="L33" i="7"/>
  <c r="L21" i="7"/>
  <c r="L11" i="7"/>
  <c r="L22" i="7"/>
  <c r="L18" i="7"/>
  <c r="L35" i="7"/>
  <c r="L16" i="19"/>
  <c r="L25" i="5"/>
  <c r="L17" i="4"/>
  <c r="L18" i="4"/>
  <c r="L9" i="4"/>
  <c r="L13" i="4"/>
  <c r="L11" i="4"/>
  <c r="L10" i="4"/>
  <c r="L12" i="4"/>
  <c r="L14" i="4"/>
  <c r="L8" i="4"/>
  <c r="L19" i="3"/>
  <c r="L12" i="3"/>
  <c r="L9" i="3"/>
  <c r="L17" i="3"/>
  <c r="L20" i="3"/>
  <c r="L22" i="3"/>
  <c r="L15" i="3"/>
  <c r="L13" i="3"/>
  <c r="L11" i="3"/>
  <c r="L18" i="3"/>
  <c r="L23" i="3"/>
  <c r="L7" i="3"/>
  <c r="L10" i="3"/>
  <c r="L8" i="3"/>
  <c r="L21" i="3"/>
  <c r="L24" i="3"/>
  <c r="L14" i="3"/>
  <c r="L16" i="3"/>
  <c r="G9" i="19"/>
  <c r="G22" i="19"/>
  <c r="G28" i="19"/>
  <c r="G31" i="19"/>
  <c r="G19" i="19"/>
  <c r="G7" i="19"/>
  <c r="G27" i="19"/>
  <c r="G12" i="19"/>
  <c r="G35" i="19"/>
  <c r="G29" i="19"/>
  <c r="G36" i="19"/>
  <c r="G18" i="19"/>
  <c r="G20" i="19"/>
  <c r="G17" i="19"/>
  <c r="G10" i="19"/>
  <c r="G32" i="19"/>
  <c r="G23" i="19"/>
  <c r="G25" i="19"/>
  <c r="G30" i="19"/>
  <c r="G8" i="19"/>
  <c r="L25" i="19" l="1"/>
  <c r="L17" i="19"/>
  <c r="L12" i="19"/>
  <c r="L31" i="19"/>
  <c r="L35" i="19"/>
  <c r="L19" i="19"/>
  <c r="L9" i="19"/>
  <c r="L17" i="5"/>
  <c r="L36" i="5"/>
  <c r="L21" i="5"/>
  <c r="L23" i="5"/>
  <c r="L35" i="5"/>
  <c r="L29" i="5"/>
  <c r="L18" i="5"/>
  <c r="L30" i="19"/>
  <c r="L10" i="19"/>
  <c r="L33" i="5"/>
  <c r="L13" i="5"/>
  <c r="L8" i="5"/>
  <c r="L15" i="5"/>
  <c r="L23" i="19"/>
  <c r="L20" i="19"/>
  <c r="L27" i="19"/>
  <c r="L28" i="19"/>
  <c r="L11" i="5"/>
  <c r="L30" i="5"/>
  <c r="L36" i="19"/>
  <c r="L34" i="5"/>
  <c r="L16" i="5"/>
  <c r="L31" i="5"/>
  <c r="L20" i="5"/>
  <c r="L14" i="5"/>
  <c r="L22" i="5"/>
  <c r="L8" i="19"/>
  <c r="L32" i="19"/>
  <c r="L18" i="19"/>
  <c r="L29" i="19"/>
  <c r="L7" i="19"/>
  <c r="L22" i="19"/>
  <c r="K12" i="1" l="1"/>
  <c r="G12" i="1"/>
  <c r="K9" i="1"/>
  <c r="G9" i="1"/>
  <c r="K21" i="1"/>
  <c r="G21" i="1"/>
  <c r="K14" i="1"/>
  <c r="G14" i="1"/>
  <c r="K7" i="1"/>
  <c r="G7" i="1"/>
  <c r="K19" i="1"/>
  <c r="G19" i="1"/>
  <c r="K13" i="1"/>
  <c r="G13" i="1"/>
  <c r="K17" i="1"/>
  <c r="G17" i="1"/>
  <c r="K18" i="1"/>
  <c r="G18" i="1"/>
  <c r="K16" i="1"/>
  <c r="G16" i="1"/>
  <c r="L17" i="1" l="1"/>
  <c r="L14" i="1"/>
  <c r="L13" i="1"/>
  <c r="L21" i="1"/>
  <c r="L16" i="1"/>
  <c r="L19" i="1"/>
  <c r="L9" i="1"/>
  <c r="L18" i="1"/>
  <c r="L7" i="1"/>
  <c r="L12" i="1"/>
  <c r="L7" i="5" l="1"/>
  <c r="L27" i="5"/>
  <c r="L9" i="5"/>
  <c r="L24" i="5"/>
  <c r="L19" i="5"/>
  <c r="L12" i="5"/>
  <c r="L32" i="5"/>
  <c r="L26" i="5"/>
  <c r="L10" i="5"/>
  <c r="L28" i="5"/>
  <c r="G15" i="19" l="1"/>
  <c r="G14" i="19"/>
  <c r="G13" i="19"/>
  <c r="G11" i="19"/>
  <c r="G37" i="19"/>
  <c r="G21" i="19"/>
  <c r="G33" i="19"/>
  <c r="G34" i="19"/>
  <c r="G24" i="19"/>
  <c r="G26" i="19"/>
  <c r="L34" i="19" l="1"/>
  <c r="L11" i="19"/>
  <c r="L33" i="19"/>
  <c r="L14" i="19"/>
  <c r="L24" i="19"/>
  <c r="L37" i="19"/>
  <c r="L15" i="19"/>
  <c r="L13" i="19"/>
  <c r="L26" i="19"/>
  <c r="L21" i="19"/>
  <c r="K11" i="1" l="1"/>
  <c r="G11" i="1"/>
  <c r="K8" i="1"/>
  <c r="G8" i="1"/>
  <c r="K15" i="1"/>
  <c r="G15" i="1"/>
  <c r="K10" i="1"/>
  <c r="G10" i="1"/>
  <c r="K20" i="1"/>
  <c r="G20" i="1"/>
  <c r="K22" i="1"/>
  <c r="G22" i="1"/>
  <c r="L11" i="1" l="1"/>
  <c r="L8" i="1"/>
  <c r="L20" i="1"/>
  <c r="L22" i="1"/>
  <c r="L10" i="1"/>
  <c r="L15" i="1"/>
</calcChain>
</file>

<file path=xl/sharedStrings.xml><?xml version="1.0" encoding="utf-8"?>
<sst xmlns="http://schemas.openxmlformats.org/spreadsheetml/2006/main" count="916" uniqueCount="659">
  <si>
    <t>跳種目</t>
  </si>
  <si>
    <t>投種目</t>
  </si>
  <si>
    <t>合計点</t>
  </si>
  <si>
    <t>No</t>
  </si>
  <si>
    <t>氏名</t>
  </si>
  <si>
    <t>所属</t>
  </si>
  <si>
    <t>50m</t>
  </si>
  <si>
    <t>得点</t>
  </si>
  <si>
    <t>走幅跳</t>
  </si>
  <si>
    <t>ボール投</t>
  </si>
  <si>
    <t>100m</t>
  </si>
  <si>
    <t>走種目</t>
    <phoneticPr fontId="5"/>
  </si>
  <si>
    <t>3年生男子</t>
    <rPh sb="3" eb="5">
      <t>ダンシ</t>
    </rPh>
    <phoneticPr fontId="5"/>
  </si>
  <si>
    <t>3年生女子</t>
    <rPh sb="3" eb="5">
      <t>ジョシ</t>
    </rPh>
    <phoneticPr fontId="5"/>
  </si>
  <si>
    <t>4年生男子</t>
    <rPh sb="3" eb="5">
      <t>ダンシ</t>
    </rPh>
    <phoneticPr fontId="5"/>
  </si>
  <si>
    <t>4年生女子</t>
    <rPh sb="3" eb="5">
      <t>ジョシ</t>
    </rPh>
    <phoneticPr fontId="5"/>
  </si>
  <si>
    <t>5年生男子</t>
    <rPh sb="3" eb="5">
      <t>ダンシ</t>
    </rPh>
    <phoneticPr fontId="5"/>
  </si>
  <si>
    <t>5年生女子</t>
    <rPh sb="3" eb="5">
      <t>ジョシ</t>
    </rPh>
    <phoneticPr fontId="5"/>
  </si>
  <si>
    <t>6年生男子</t>
    <rPh sb="3" eb="5">
      <t>ダンシ</t>
    </rPh>
    <phoneticPr fontId="5"/>
  </si>
  <si>
    <t>6年生女子</t>
    <rPh sb="3" eb="5">
      <t>ジョシ</t>
    </rPh>
    <phoneticPr fontId="5"/>
  </si>
  <si>
    <t>15’　ジュニアアスリートフェスティバル　RESULT</t>
    <phoneticPr fontId="5"/>
  </si>
  <si>
    <t>カワラダ　カズヒト</t>
    <phoneticPr fontId="10"/>
  </si>
  <si>
    <t>3－15</t>
    <phoneticPr fontId="10"/>
  </si>
  <si>
    <t>川原田　一仁</t>
    <rPh sb="0" eb="3">
      <t>カワラダ</t>
    </rPh>
    <rPh sb="4" eb="6">
      <t>カズヒト</t>
    </rPh>
    <phoneticPr fontId="10"/>
  </si>
  <si>
    <t>北立誠ミニバス</t>
    <rPh sb="0" eb="1">
      <t>キタ</t>
    </rPh>
    <rPh sb="1" eb="2">
      <t>タツ</t>
    </rPh>
    <rPh sb="2" eb="3">
      <t>マコト</t>
    </rPh>
    <phoneticPr fontId="10"/>
  </si>
  <si>
    <t>カワキタ　コウセイ</t>
    <phoneticPr fontId="10"/>
  </si>
  <si>
    <t>3－11</t>
    <phoneticPr fontId="10"/>
  </si>
  <si>
    <t>川北　幸聖</t>
    <rPh sb="0" eb="2">
      <t>カワキタ</t>
    </rPh>
    <rPh sb="3" eb="4">
      <t>シアワ</t>
    </rPh>
    <rPh sb="4" eb="5">
      <t>キヨシ</t>
    </rPh>
    <phoneticPr fontId="10"/>
  </si>
  <si>
    <t>多気RC</t>
    <rPh sb="0" eb="2">
      <t>タキ</t>
    </rPh>
    <phoneticPr fontId="10"/>
  </si>
  <si>
    <t>シゲマツ　タクミ</t>
    <phoneticPr fontId="10"/>
  </si>
  <si>
    <t>3－4</t>
    <phoneticPr fontId="10"/>
  </si>
  <si>
    <t>重松　拓実</t>
    <rPh sb="0" eb="2">
      <t>シゲマツ</t>
    </rPh>
    <rPh sb="3" eb="4">
      <t>タク</t>
    </rPh>
    <rPh sb="4" eb="5">
      <t>ミノル</t>
    </rPh>
    <phoneticPr fontId="10"/>
  </si>
  <si>
    <t>タマキ　カズマ</t>
    <phoneticPr fontId="10"/>
  </si>
  <si>
    <t>3‐12</t>
    <phoneticPr fontId="10"/>
  </si>
  <si>
    <t>田牧　和真</t>
    <rPh sb="0" eb="2">
      <t>タマキ</t>
    </rPh>
    <rPh sb="3" eb="5">
      <t>カズマ</t>
    </rPh>
    <phoneticPr fontId="10"/>
  </si>
  <si>
    <t>OBキッズ</t>
    <phoneticPr fontId="10"/>
  </si>
  <si>
    <t>ウラサキ　ヒイロ</t>
    <phoneticPr fontId="10"/>
  </si>
  <si>
    <t>3－1</t>
    <phoneticPr fontId="10"/>
  </si>
  <si>
    <t>浦崎　陽色</t>
    <rPh sb="0" eb="2">
      <t>ウラザキ</t>
    </rPh>
    <rPh sb="3" eb="4">
      <t>ヨウ</t>
    </rPh>
    <rPh sb="4" eb="5">
      <t>イロ</t>
    </rPh>
    <phoneticPr fontId="10"/>
  </si>
  <si>
    <t>チームG松陸</t>
    <rPh sb="4" eb="5">
      <t>マツ</t>
    </rPh>
    <rPh sb="5" eb="6">
      <t>リク</t>
    </rPh>
    <phoneticPr fontId="10"/>
  </si>
  <si>
    <t>ワキタニ　クウト</t>
    <phoneticPr fontId="10"/>
  </si>
  <si>
    <t>3－8</t>
    <phoneticPr fontId="10"/>
  </si>
  <si>
    <t>脇谷　空杜</t>
    <rPh sb="0" eb="2">
      <t>ワキタニ</t>
    </rPh>
    <rPh sb="3" eb="4">
      <t>ソラ</t>
    </rPh>
    <rPh sb="4" eb="5">
      <t>ト</t>
    </rPh>
    <phoneticPr fontId="10"/>
  </si>
  <si>
    <t>3－9</t>
    <phoneticPr fontId="10"/>
  </si>
  <si>
    <t>村田　宇哉</t>
    <rPh sb="0" eb="2">
      <t>ムラタ</t>
    </rPh>
    <rPh sb="3" eb="4">
      <t>ウ</t>
    </rPh>
    <rPh sb="4" eb="5">
      <t>ヤ</t>
    </rPh>
    <phoneticPr fontId="10"/>
  </si>
  <si>
    <t>トイタ　リョウト</t>
    <phoneticPr fontId="10"/>
  </si>
  <si>
    <t>3－7</t>
    <phoneticPr fontId="10"/>
  </si>
  <si>
    <t>砥板　凌都</t>
    <rPh sb="0" eb="1">
      <t>ト</t>
    </rPh>
    <rPh sb="1" eb="2">
      <t>イタ</t>
    </rPh>
    <rPh sb="3" eb="4">
      <t>シノ</t>
    </rPh>
    <rPh sb="4" eb="5">
      <t>ミヤコ</t>
    </rPh>
    <phoneticPr fontId="10"/>
  </si>
  <si>
    <t>厚生AC</t>
    <rPh sb="0" eb="2">
      <t>コウセイ</t>
    </rPh>
    <phoneticPr fontId="10"/>
  </si>
  <si>
    <t>ハヤシ　セイト</t>
    <phoneticPr fontId="10"/>
  </si>
  <si>
    <t>3－5</t>
    <phoneticPr fontId="10"/>
  </si>
  <si>
    <t>林　誠人</t>
    <rPh sb="0" eb="1">
      <t>ハヤシ</t>
    </rPh>
    <rPh sb="2" eb="3">
      <t>マコト</t>
    </rPh>
    <rPh sb="3" eb="4">
      <t>ヒト</t>
    </rPh>
    <phoneticPr fontId="10"/>
  </si>
  <si>
    <t>志摩陸上クラブ</t>
    <rPh sb="0" eb="4">
      <t>シマリクジョウ</t>
    </rPh>
    <phoneticPr fontId="10"/>
  </si>
  <si>
    <t>ナカヤマ　ハルト</t>
    <phoneticPr fontId="10"/>
  </si>
  <si>
    <t>3－2</t>
    <phoneticPr fontId="10"/>
  </si>
  <si>
    <t>中山　陽斗</t>
    <rPh sb="0" eb="2">
      <t>ナカヤマ</t>
    </rPh>
    <rPh sb="3" eb="4">
      <t>ヨウ</t>
    </rPh>
    <rPh sb="4" eb="5">
      <t>ト</t>
    </rPh>
    <phoneticPr fontId="10"/>
  </si>
  <si>
    <t>橋南スポーツクラブ</t>
    <rPh sb="0" eb="1">
      <t>ハシ</t>
    </rPh>
    <rPh sb="1" eb="2">
      <t>ミナミ</t>
    </rPh>
    <phoneticPr fontId="10"/>
  </si>
  <si>
    <t>ムラタ　ケント</t>
    <phoneticPr fontId="10"/>
  </si>
  <si>
    <t>3－13</t>
    <phoneticPr fontId="10"/>
  </si>
  <si>
    <t>村田　健人</t>
    <rPh sb="0" eb="2">
      <t>ムラタ</t>
    </rPh>
    <rPh sb="3" eb="5">
      <t>ケント</t>
    </rPh>
    <phoneticPr fontId="10"/>
  </si>
  <si>
    <t>OBキッズ</t>
    <phoneticPr fontId="10"/>
  </si>
  <si>
    <t>ヨシダ　アスク</t>
    <phoneticPr fontId="10"/>
  </si>
  <si>
    <t>3－3</t>
    <phoneticPr fontId="10"/>
  </si>
  <si>
    <t>吉田　飛来</t>
    <rPh sb="0" eb="2">
      <t>ヨシダ</t>
    </rPh>
    <rPh sb="3" eb="4">
      <t>ト</t>
    </rPh>
    <rPh sb="4" eb="5">
      <t>ク</t>
    </rPh>
    <phoneticPr fontId="10"/>
  </si>
  <si>
    <t>タナベ　ケン</t>
    <phoneticPr fontId="10"/>
  </si>
  <si>
    <t>3－16</t>
    <phoneticPr fontId="10"/>
  </si>
  <si>
    <t>田辺　賢</t>
    <rPh sb="0" eb="2">
      <t>タナベ</t>
    </rPh>
    <rPh sb="3" eb="4">
      <t>カシコ</t>
    </rPh>
    <phoneticPr fontId="10"/>
  </si>
  <si>
    <t>オカザキ　トウゴ</t>
    <phoneticPr fontId="10"/>
  </si>
  <si>
    <t>3－10</t>
    <phoneticPr fontId="10"/>
  </si>
  <si>
    <t>岡崎　桐吾</t>
    <rPh sb="0" eb="2">
      <t>オカザキ</t>
    </rPh>
    <rPh sb="3" eb="4">
      <t>キリ</t>
    </rPh>
    <rPh sb="4" eb="5">
      <t>ゴ</t>
    </rPh>
    <phoneticPr fontId="10"/>
  </si>
  <si>
    <t>カキウチ　タイヨウ</t>
    <phoneticPr fontId="10"/>
  </si>
  <si>
    <t>3－14</t>
    <phoneticPr fontId="10"/>
  </si>
  <si>
    <t>垣内　太陽</t>
    <rPh sb="0" eb="2">
      <t>カキウチ</t>
    </rPh>
    <rPh sb="3" eb="5">
      <t>タイヨウ</t>
    </rPh>
    <phoneticPr fontId="10"/>
  </si>
  <si>
    <t>七保小学校</t>
    <rPh sb="0" eb="1">
      <t>ナナ</t>
    </rPh>
    <rPh sb="1" eb="2">
      <t>ホ</t>
    </rPh>
    <rPh sb="2" eb="5">
      <t>ショウガッコウ</t>
    </rPh>
    <phoneticPr fontId="10"/>
  </si>
  <si>
    <t>ツジ　ケンショウ</t>
    <phoneticPr fontId="10"/>
  </si>
  <si>
    <t>3－6</t>
    <phoneticPr fontId="10"/>
  </si>
  <si>
    <t>辻　剣昇</t>
    <rPh sb="0" eb="1">
      <t>ツジ</t>
    </rPh>
    <rPh sb="2" eb="3">
      <t>ケン</t>
    </rPh>
    <rPh sb="3" eb="4">
      <t>ショウ</t>
    </rPh>
    <phoneticPr fontId="10"/>
  </si>
  <si>
    <t>ナカムラ　トモカ</t>
    <phoneticPr fontId="10"/>
  </si>
  <si>
    <t>3－28</t>
    <phoneticPr fontId="10"/>
  </si>
  <si>
    <t>中村　智花</t>
    <rPh sb="0" eb="2">
      <t>ナカムラ</t>
    </rPh>
    <rPh sb="3" eb="5">
      <t>トモカ</t>
    </rPh>
    <phoneticPr fontId="10"/>
  </si>
  <si>
    <t>OBキッズ</t>
    <phoneticPr fontId="10"/>
  </si>
  <si>
    <t>ワタナベ　ナツキ</t>
    <phoneticPr fontId="10"/>
  </si>
  <si>
    <t>3－33</t>
    <phoneticPr fontId="10"/>
  </si>
  <si>
    <t>渡邉　和月</t>
    <rPh sb="0" eb="2">
      <t>ワタナベ</t>
    </rPh>
    <rPh sb="3" eb="4">
      <t>ワ</t>
    </rPh>
    <rPh sb="4" eb="5">
      <t>ツキ</t>
    </rPh>
    <phoneticPr fontId="10"/>
  </si>
  <si>
    <t>西ケ丘小学校</t>
    <rPh sb="0" eb="3">
      <t>ニシガオカ</t>
    </rPh>
    <rPh sb="3" eb="6">
      <t>ショウガッコウ</t>
    </rPh>
    <phoneticPr fontId="10"/>
  </si>
  <si>
    <t>サトムラ　ヒナノ</t>
    <phoneticPr fontId="10"/>
  </si>
  <si>
    <t>3－24</t>
    <phoneticPr fontId="10"/>
  </si>
  <si>
    <t>里村　ひなの</t>
    <rPh sb="0" eb="2">
      <t>サトムラ</t>
    </rPh>
    <phoneticPr fontId="10"/>
  </si>
  <si>
    <t>ノウノ　ハルカ</t>
    <phoneticPr fontId="10"/>
  </si>
  <si>
    <t>3－19</t>
    <phoneticPr fontId="10"/>
  </si>
  <si>
    <t>濃野　晴華</t>
    <rPh sb="0" eb="1">
      <t>コ</t>
    </rPh>
    <rPh sb="1" eb="2">
      <t>ノ</t>
    </rPh>
    <rPh sb="3" eb="4">
      <t>セイ</t>
    </rPh>
    <rPh sb="4" eb="5">
      <t>ハナ</t>
    </rPh>
    <phoneticPr fontId="10"/>
  </si>
  <si>
    <t>ハッタ　ココロ</t>
    <phoneticPr fontId="10"/>
  </si>
  <si>
    <t>3－29</t>
    <phoneticPr fontId="10"/>
  </si>
  <si>
    <t>八太　こころ</t>
    <rPh sb="0" eb="2">
      <t>ハッタ</t>
    </rPh>
    <phoneticPr fontId="10"/>
  </si>
  <si>
    <t>一志Beast</t>
    <rPh sb="0" eb="2">
      <t>イチシ</t>
    </rPh>
    <phoneticPr fontId="10"/>
  </si>
  <si>
    <t>ニシダ　ユウミ</t>
    <phoneticPr fontId="10"/>
  </si>
  <si>
    <t>3－27</t>
    <phoneticPr fontId="10"/>
  </si>
  <si>
    <t>西田　結美</t>
    <rPh sb="0" eb="2">
      <t>ニシダ</t>
    </rPh>
    <rPh sb="3" eb="4">
      <t>ムス</t>
    </rPh>
    <rPh sb="4" eb="5">
      <t>ウツク</t>
    </rPh>
    <phoneticPr fontId="10"/>
  </si>
  <si>
    <t>キジマ　リン</t>
    <phoneticPr fontId="10"/>
  </si>
  <si>
    <t>3－31</t>
    <phoneticPr fontId="10"/>
  </si>
  <si>
    <t>木嶋　鈴</t>
    <rPh sb="0" eb="2">
      <t>キジマ</t>
    </rPh>
    <rPh sb="3" eb="4">
      <t>スズ</t>
    </rPh>
    <phoneticPr fontId="10"/>
  </si>
  <si>
    <t>マツモト　ミク</t>
    <phoneticPr fontId="10"/>
  </si>
  <si>
    <t>3－17</t>
    <phoneticPr fontId="10"/>
  </si>
  <si>
    <t>松本　美紅</t>
    <rPh sb="0" eb="2">
      <t>マツモト</t>
    </rPh>
    <rPh sb="3" eb="4">
      <t>ウツク</t>
    </rPh>
    <rPh sb="4" eb="5">
      <t>クレナイ</t>
    </rPh>
    <phoneticPr fontId="10"/>
  </si>
  <si>
    <t>タニカワラ　イクエ</t>
    <phoneticPr fontId="10"/>
  </si>
  <si>
    <t>3－21</t>
    <phoneticPr fontId="10"/>
  </si>
  <si>
    <t>谷川原　郁映</t>
    <rPh sb="0" eb="3">
      <t>タニカワラ</t>
    </rPh>
    <rPh sb="4" eb="5">
      <t>カオル</t>
    </rPh>
    <rPh sb="5" eb="6">
      <t>エイ</t>
    </rPh>
    <phoneticPr fontId="10"/>
  </si>
  <si>
    <t>志摩陸上クラブ</t>
    <rPh sb="0" eb="2">
      <t>シマ</t>
    </rPh>
    <rPh sb="2" eb="4">
      <t>リクジョウ</t>
    </rPh>
    <phoneticPr fontId="10"/>
  </si>
  <si>
    <t>イイダ　モモ</t>
    <phoneticPr fontId="10"/>
  </si>
  <si>
    <t>3－32</t>
    <phoneticPr fontId="10"/>
  </si>
  <si>
    <t>飯田　もも</t>
    <rPh sb="0" eb="2">
      <t>イイダ</t>
    </rPh>
    <phoneticPr fontId="10"/>
  </si>
  <si>
    <t>ナカガワ　ナツキ</t>
    <phoneticPr fontId="10"/>
  </si>
  <si>
    <t>3－25</t>
    <phoneticPr fontId="10"/>
  </si>
  <si>
    <t>中川　菜月</t>
    <rPh sb="0" eb="2">
      <t>ナカガワ</t>
    </rPh>
    <rPh sb="3" eb="5">
      <t>ナツキ</t>
    </rPh>
    <phoneticPr fontId="10"/>
  </si>
  <si>
    <t>マツオ　ミユ</t>
    <phoneticPr fontId="10"/>
  </si>
  <si>
    <t>3－34</t>
    <phoneticPr fontId="10"/>
  </si>
  <si>
    <t>松尾　美</t>
    <rPh sb="0" eb="2">
      <t>マツオ</t>
    </rPh>
    <rPh sb="3" eb="4">
      <t>ウツク</t>
    </rPh>
    <phoneticPr fontId="10"/>
  </si>
  <si>
    <t>北立誠ミニバス</t>
    <rPh sb="0" eb="1">
      <t>キタ</t>
    </rPh>
    <rPh sb="1" eb="2">
      <t>リツ</t>
    </rPh>
    <rPh sb="2" eb="3">
      <t>マコト</t>
    </rPh>
    <phoneticPr fontId="10"/>
  </si>
  <si>
    <t>オオタ　カホ</t>
    <phoneticPr fontId="10"/>
  </si>
  <si>
    <t>3－26</t>
    <phoneticPr fontId="10"/>
  </si>
  <si>
    <t>太田　果歩</t>
    <rPh sb="0" eb="2">
      <t>オオタ</t>
    </rPh>
    <rPh sb="3" eb="5">
      <t>カホ</t>
    </rPh>
    <phoneticPr fontId="10"/>
  </si>
  <si>
    <t>ツジイ　ナナミ</t>
    <phoneticPr fontId="10"/>
  </si>
  <si>
    <t>3－22</t>
    <phoneticPr fontId="10"/>
  </si>
  <si>
    <t>辻井　菜々美</t>
    <rPh sb="0" eb="2">
      <t>ツジイ</t>
    </rPh>
    <rPh sb="3" eb="6">
      <t>ナナミ</t>
    </rPh>
    <phoneticPr fontId="10"/>
  </si>
  <si>
    <t>玉城陸上クラブ</t>
    <rPh sb="0" eb="2">
      <t>タマキ</t>
    </rPh>
    <rPh sb="2" eb="4">
      <t>リクジョウ</t>
    </rPh>
    <phoneticPr fontId="10"/>
  </si>
  <si>
    <t>ナカオ　ミサキ</t>
    <phoneticPr fontId="10"/>
  </si>
  <si>
    <t>3－30</t>
    <phoneticPr fontId="10"/>
  </si>
  <si>
    <t>中尾　心咲</t>
    <rPh sb="0" eb="2">
      <t>ナカオ</t>
    </rPh>
    <rPh sb="3" eb="4">
      <t>ココロ</t>
    </rPh>
    <rPh sb="4" eb="5">
      <t>サ</t>
    </rPh>
    <phoneticPr fontId="10"/>
  </si>
  <si>
    <t>ヤマジ　リサ</t>
    <phoneticPr fontId="10"/>
  </si>
  <si>
    <t>3－18</t>
    <phoneticPr fontId="10"/>
  </si>
  <si>
    <t>山路　莉沙</t>
    <rPh sb="0" eb="2">
      <t>ヤマジ</t>
    </rPh>
    <rPh sb="3" eb="5">
      <t>リサ</t>
    </rPh>
    <phoneticPr fontId="10"/>
  </si>
  <si>
    <t>ミヤケ　ココ</t>
    <phoneticPr fontId="10"/>
  </si>
  <si>
    <t>3－20</t>
    <phoneticPr fontId="10"/>
  </si>
  <si>
    <t>三宅　瑚子</t>
    <rPh sb="0" eb="2">
      <t>ミヤケ</t>
    </rPh>
    <rPh sb="3" eb="4">
      <t>コ</t>
    </rPh>
    <rPh sb="4" eb="5">
      <t>コ</t>
    </rPh>
    <phoneticPr fontId="10"/>
  </si>
  <si>
    <t>J&amp;E久居</t>
    <rPh sb="3" eb="5">
      <t>ヒサイ</t>
    </rPh>
    <phoneticPr fontId="10"/>
  </si>
  <si>
    <t>カドマエ　モモカ</t>
    <phoneticPr fontId="10"/>
  </si>
  <si>
    <t>3－23</t>
    <phoneticPr fontId="10"/>
  </si>
  <si>
    <t>角前　百香</t>
    <rPh sb="0" eb="1">
      <t>ツノ</t>
    </rPh>
    <rPh sb="1" eb="2">
      <t>マエ</t>
    </rPh>
    <rPh sb="3" eb="4">
      <t>ヒャク</t>
    </rPh>
    <rPh sb="4" eb="5">
      <t>カオ</t>
    </rPh>
    <phoneticPr fontId="10"/>
  </si>
  <si>
    <t>カトウ　カズマ</t>
    <phoneticPr fontId="10"/>
  </si>
  <si>
    <t>4－21</t>
    <phoneticPr fontId="10"/>
  </si>
  <si>
    <t>加藤　和馬</t>
    <rPh sb="0" eb="2">
      <t>カトウ</t>
    </rPh>
    <rPh sb="3" eb="5">
      <t>カズマ</t>
    </rPh>
    <phoneticPr fontId="10"/>
  </si>
  <si>
    <t>タン　シンノスケ</t>
    <phoneticPr fontId="10"/>
  </si>
  <si>
    <t>4－6</t>
    <phoneticPr fontId="10"/>
  </si>
  <si>
    <t>丹　慎之介</t>
    <rPh sb="0" eb="1">
      <t>タン</t>
    </rPh>
    <rPh sb="2" eb="5">
      <t>シンノスケ</t>
    </rPh>
    <phoneticPr fontId="10"/>
  </si>
  <si>
    <t>イトウ　ツバサ</t>
    <phoneticPr fontId="10"/>
  </si>
  <si>
    <t>4－15</t>
    <phoneticPr fontId="10"/>
  </si>
  <si>
    <t>伊藤　翼</t>
    <rPh sb="0" eb="2">
      <t>イトウ</t>
    </rPh>
    <rPh sb="3" eb="4">
      <t>ツバサ</t>
    </rPh>
    <phoneticPr fontId="10"/>
  </si>
  <si>
    <t>ツジ　ソウイチロウ</t>
    <phoneticPr fontId="10"/>
  </si>
  <si>
    <t>4－9</t>
    <phoneticPr fontId="10"/>
  </si>
  <si>
    <t>辻　宗一朗</t>
    <rPh sb="0" eb="1">
      <t>ツジ</t>
    </rPh>
    <rPh sb="2" eb="5">
      <t>ソウイチロウ</t>
    </rPh>
    <phoneticPr fontId="10"/>
  </si>
  <si>
    <t>ヤマモト　ケンタロウ</t>
    <phoneticPr fontId="10"/>
  </si>
  <si>
    <t>4－11</t>
    <phoneticPr fontId="10"/>
  </si>
  <si>
    <t>山本　健太郎</t>
    <rPh sb="0" eb="2">
      <t>ヤマモト</t>
    </rPh>
    <rPh sb="3" eb="6">
      <t>ケンタロウ</t>
    </rPh>
    <phoneticPr fontId="10"/>
  </si>
  <si>
    <t>神社魂</t>
    <rPh sb="0" eb="2">
      <t>ジンジャ</t>
    </rPh>
    <rPh sb="2" eb="3">
      <t>タマシイ</t>
    </rPh>
    <phoneticPr fontId="10"/>
  </si>
  <si>
    <t>ナカムラ　コウダイ</t>
    <phoneticPr fontId="10"/>
  </si>
  <si>
    <t>4－4</t>
    <phoneticPr fontId="10"/>
  </si>
  <si>
    <t>中村　航大</t>
    <rPh sb="0" eb="2">
      <t>ナカムラ</t>
    </rPh>
    <rPh sb="3" eb="5">
      <t>コウダイ</t>
    </rPh>
    <phoneticPr fontId="10"/>
  </si>
  <si>
    <t>豊が丘小学校</t>
    <rPh sb="0" eb="1">
      <t>ユカタ</t>
    </rPh>
    <rPh sb="2" eb="3">
      <t>オカ</t>
    </rPh>
    <rPh sb="3" eb="6">
      <t>ショウガッコウ</t>
    </rPh>
    <phoneticPr fontId="10"/>
  </si>
  <si>
    <t>ヨシザキ　タイヨウ</t>
    <phoneticPr fontId="10"/>
  </si>
  <si>
    <t>4－12</t>
    <phoneticPr fontId="10"/>
  </si>
  <si>
    <t>吉崎　太陽</t>
    <rPh sb="0" eb="2">
      <t>ヨシザキ</t>
    </rPh>
    <rPh sb="3" eb="5">
      <t>タイヨウ</t>
    </rPh>
    <phoneticPr fontId="10"/>
  </si>
  <si>
    <t>サタケ　ゴウ</t>
    <phoneticPr fontId="10"/>
  </si>
  <si>
    <t>4－1</t>
    <phoneticPr fontId="10"/>
  </si>
  <si>
    <t>佐竹　豪</t>
    <rPh sb="0" eb="2">
      <t>サタケ</t>
    </rPh>
    <rPh sb="3" eb="4">
      <t>ゴウ</t>
    </rPh>
    <phoneticPr fontId="10"/>
  </si>
  <si>
    <t>豊が丘FC</t>
    <rPh sb="0" eb="1">
      <t>ユタカ</t>
    </rPh>
    <rPh sb="2" eb="3">
      <t>オカ</t>
    </rPh>
    <phoneticPr fontId="10"/>
  </si>
  <si>
    <t>セコ　ユウヤ</t>
    <phoneticPr fontId="10"/>
  </si>
  <si>
    <t>4－19</t>
    <phoneticPr fontId="10"/>
  </si>
  <si>
    <t>世古　優哉</t>
    <rPh sb="0" eb="2">
      <t>セコ</t>
    </rPh>
    <rPh sb="3" eb="5">
      <t>ユウヤ</t>
    </rPh>
    <phoneticPr fontId="10"/>
  </si>
  <si>
    <t>フクオカ　ユウト</t>
    <phoneticPr fontId="10"/>
  </si>
  <si>
    <t>4－22</t>
    <phoneticPr fontId="10"/>
  </si>
  <si>
    <t>福岡　夢叶</t>
    <rPh sb="0" eb="2">
      <t>フクオカ</t>
    </rPh>
    <rPh sb="3" eb="4">
      <t>ユメ</t>
    </rPh>
    <rPh sb="4" eb="5">
      <t>カナ</t>
    </rPh>
    <phoneticPr fontId="10"/>
  </si>
  <si>
    <t>ニシカワ　シュン</t>
    <phoneticPr fontId="10"/>
  </si>
  <si>
    <t>4－5</t>
    <phoneticPr fontId="10"/>
  </si>
  <si>
    <t>西川　諄</t>
    <rPh sb="0" eb="2">
      <t>ニシカワ</t>
    </rPh>
    <rPh sb="3" eb="4">
      <t>ジュン</t>
    </rPh>
    <phoneticPr fontId="10"/>
  </si>
  <si>
    <t>サトムラ　イオリ</t>
    <phoneticPr fontId="10"/>
  </si>
  <si>
    <t>4－17</t>
    <phoneticPr fontId="10"/>
  </si>
  <si>
    <t>里村　伊織</t>
    <rPh sb="0" eb="2">
      <t>サトムラ</t>
    </rPh>
    <rPh sb="3" eb="4">
      <t>イ</t>
    </rPh>
    <rPh sb="4" eb="5">
      <t>オ</t>
    </rPh>
    <phoneticPr fontId="10"/>
  </si>
  <si>
    <t>カキハラ　リュウノスケ</t>
    <phoneticPr fontId="10"/>
  </si>
  <si>
    <t>4－16</t>
    <phoneticPr fontId="10"/>
  </si>
  <si>
    <t>柿原　龍之介</t>
    <rPh sb="0" eb="2">
      <t>カキハラ</t>
    </rPh>
    <rPh sb="3" eb="6">
      <t>リュウノスケ</t>
    </rPh>
    <phoneticPr fontId="10"/>
  </si>
  <si>
    <t>モリ　カイト</t>
    <phoneticPr fontId="10"/>
  </si>
  <si>
    <t>4－8</t>
    <phoneticPr fontId="10"/>
  </si>
  <si>
    <t>森　開音</t>
    <rPh sb="0" eb="1">
      <t>モリ</t>
    </rPh>
    <rPh sb="2" eb="3">
      <t>ヒラク</t>
    </rPh>
    <rPh sb="3" eb="4">
      <t>オト</t>
    </rPh>
    <phoneticPr fontId="10"/>
  </si>
  <si>
    <t>オカジマ　ヒナタ</t>
    <phoneticPr fontId="10"/>
  </si>
  <si>
    <t>4－2</t>
    <phoneticPr fontId="10"/>
  </si>
  <si>
    <t>岡島　暖太</t>
    <rPh sb="0" eb="2">
      <t>オカジマ</t>
    </rPh>
    <rPh sb="3" eb="4">
      <t>アタタ</t>
    </rPh>
    <rPh sb="4" eb="5">
      <t>フト</t>
    </rPh>
    <phoneticPr fontId="10"/>
  </si>
  <si>
    <t>相可小学校</t>
    <rPh sb="0" eb="2">
      <t>オウカ</t>
    </rPh>
    <rPh sb="2" eb="5">
      <t>ショウガッコウ</t>
    </rPh>
    <phoneticPr fontId="10"/>
  </si>
  <si>
    <t>ヒラヨシ　アレン</t>
    <phoneticPr fontId="10"/>
  </si>
  <si>
    <t>4－20</t>
    <phoneticPr fontId="10"/>
  </si>
  <si>
    <t>平義　亜廉</t>
    <rPh sb="0" eb="1">
      <t>ヒラ</t>
    </rPh>
    <rPh sb="1" eb="2">
      <t>ギ</t>
    </rPh>
    <rPh sb="3" eb="4">
      <t>ア</t>
    </rPh>
    <rPh sb="4" eb="5">
      <t>カド</t>
    </rPh>
    <phoneticPr fontId="10"/>
  </si>
  <si>
    <t>タケゴウ　イッサ</t>
    <phoneticPr fontId="10"/>
  </si>
  <si>
    <t>4－13</t>
    <phoneticPr fontId="10"/>
  </si>
  <si>
    <t>竹郷　壱咲</t>
    <rPh sb="0" eb="1">
      <t>タケ</t>
    </rPh>
    <rPh sb="1" eb="2">
      <t>ゴウ</t>
    </rPh>
    <rPh sb="3" eb="4">
      <t>イチ</t>
    </rPh>
    <rPh sb="4" eb="5">
      <t>サ</t>
    </rPh>
    <phoneticPr fontId="10"/>
  </si>
  <si>
    <t>ミズタニ　ジン</t>
    <phoneticPr fontId="10"/>
  </si>
  <si>
    <t>4－3</t>
    <phoneticPr fontId="10"/>
  </si>
  <si>
    <t>水谷　仁</t>
    <rPh sb="0" eb="2">
      <t>ミズタニ</t>
    </rPh>
    <rPh sb="3" eb="4">
      <t>ジン</t>
    </rPh>
    <phoneticPr fontId="10"/>
  </si>
  <si>
    <t>豊が丘小学校</t>
    <rPh sb="0" eb="1">
      <t>ユタ</t>
    </rPh>
    <rPh sb="2" eb="3">
      <t>オカ</t>
    </rPh>
    <rPh sb="3" eb="6">
      <t>ショウガッコウ</t>
    </rPh>
    <phoneticPr fontId="10"/>
  </si>
  <si>
    <t>ニシグチ　キョウタ</t>
    <phoneticPr fontId="10"/>
  </si>
  <si>
    <t>4－7</t>
    <phoneticPr fontId="10"/>
  </si>
  <si>
    <t>西口　京汰</t>
    <rPh sb="0" eb="2">
      <t>ニシグチ</t>
    </rPh>
    <rPh sb="3" eb="4">
      <t>キョウ</t>
    </rPh>
    <rPh sb="4" eb="5">
      <t>タ</t>
    </rPh>
    <phoneticPr fontId="10"/>
  </si>
  <si>
    <t>マツダ　リキ</t>
    <phoneticPr fontId="10"/>
  </si>
  <si>
    <t>4－14</t>
    <phoneticPr fontId="10"/>
  </si>
  <si>
    <t>松田　里貴</t>
    <rPh sb="0" eb="2">
      <t>マツダ</t>
    </rPh>
    <rPh sb="3" eb="4">
      <t>サト</t>
    </rPh>
    <rPh sb="4" eb="5">
      <t>キ</t>
    </rPh>
    <phoneticPr fontId="10"/>
  </si>
  <si>
    <t>玉城陸上クラブ</t>
    <rPh sb="0" eb="4">
      <t>タマキリクジョウ</t>
    </rPh>
    <phoneticPr fontId="10"/>
  </si>
  <si>
    <t>シモムラ　シュウジ</t>
    <phoneticPr fontId="10"/>
  </si>
  <si>
    <t>4－18</t>
    <phoneticPr fontId="10"/>
  </si>
  <si>
    <t>下村　修司</t>
    <rPh sb="0" eb="2">
      <t>シモムラ</t>
    </rPh>
    <rPh sb="3" eb="5">
      <t>シュウジ</t>
    </rPh>
    <phoneticPr fontId="10"/>
  </si>
  <si>
    <t>ナカヤマ　リュウ</t>
    <phoneticPr fontId="10"/>
  </si>
  <si>
    <t>4－10</t>
    <phoneticPr fontId="10"/>
  </si>
  <si>
    <t>中山　龍</t>
    <rPh sb="0" eb="2">
      <t>ナカヤマ</t>
    </rPh>
    <rPh sb="3" eb="4">
      <t>リュウ</t>
    </rPh>
    <phoneticPr fontId="10"/>
  </si>
  <si>
    <t>4－34</t>
    <phoneticPr fontId="10"/>
  </si>
  <si>
    <t>濱口　蒼</t>
    <rPh sb="0" eb="2">
      <t>ハマグチ</t>
    </rPh>
    <rPh sb="3" eb="4">
      <t>アオイ</t>
    </rPh>
    <phoneticPr fontId="10"/>
  </si>
  <si>
    <t>イシダ　レイ</t>
    <phoneticPr fontId="10"/>
  </si>
  <si>
    <t>4－29</t>
    <phoneticPr fontId="10"/>
  </si>
  <si>
    <t>石田　怜</t>
    <rPh sb="0" eb="2">
      <t>イシダ</t>
    </rPh>
    <rPh sb="3" eb="4">
      <t>レイ</t>
    </rPh>
    <phoneticPr fontId="10"/>
  </si>
  <si>
    <t>オカダ　サワ</t>
    <phoneticPr fontId="10"/>
  </si>
  <si>
    <t>4－26</t>
    <phoneticPr fontId="10"/>
  </si>
  <si>
    <t>岡田　紗和</t>
    <rPh sb="0" eb="2">
      <t>オカダ</t>
    </rPh>
    <rPh sb="3" eb="5">
      <t>サワ</t>
    </rPh>
    <phoneticPr fontId="10"/>
  </si>
  <si>
    <t>ヒライ　ナナミ</t>
    <phoneticPr fontId="10"/>
  </si>
  <si>
    <t>4－32</t>
    <phoneticPr fontId="10"/>
  </si>
  <si>
    <t>平井　菜々美</t>
    <rPh sb="0" eb="2">
      <t>ヒライ</t>
    </rPh>
    <rPh sb="3" eb="6">
      <t>ナナミ</t>
    </rPh>
    <phoneticPr fontId="10"/>
  </si>
  <si>
    <t>ニシダ　モモカ</t>
    <phoneticPr fontId="10"/>
  </si>
  <si>
    <t>4－23</t>
    <phoneticPr fontId="10"/>
  </si>
  <si>
    <t>西田　百花</t>
    <rPh sb="0" eb="2">
      <t>ニシダ</t>
    </rPh>
    <rPh sb="3" eb="4">
      <t>ヒャク</t>
    </rPh>
    <rPh sb="4" eb="5">
      <t>ハナ</t>
    </rPh>
    <phoneticPr fontId="10"/>
  </si>
  <si>
    <t>オグラ　ユウカ</t>
    <phoneticPr fontId="10"/>
  </si>
  <si>
    <t>4－24</t>
    <phoneticPr fontId="10"/>
  </si>
  <si>
    <t>小倉　侑華</t>
    <rPh sb="0" eb="2">
      <t>オグラ</t>
    </rPh>
    <rPh sb="3" eb="4">
      <t>ススム</t>
    </rPh>
    <rPh sb="4" eb="5">
      <t>ハナ</t>
    </rPh>
    <phoneticPr fontId="10"/>
  </si>
  <si>
    <t>ヤマモト　ユウナ</t>
    <phoneticPr fontId="10"/>
  </si>
  <si>
    <t>4－33</t>
    <phoneticPr fontId="10"/>
  </si>
  <si>
    <t>山本　侑奈</t>
    <rPh sb="0" eb="2">
      <t>ヤマモト</t>
    </rPh>
    <rPh sb="3" eb="5">
      <t>ユウナ</t>
    </rPh>
    <phoneticPr fontId="10"/>
  </si>
  <si>
    <t>フクムラ　シズナ</t>
    <phoneticPr fontId="10"/>
  </si>
  <si>
    <t>4－28</t>
    <phoneticPr fontId="10"/>
  </si>
  <si>
    <t>福村　静奈</t>
    <rPh sb="0" eb="2">
      <t>フクムラ</t>
    </rPh>
    <rPh sb="3" eb="5">
      <t>シズナ</t>
    </rPh>
    <phoneticPr fontId="10"/>
  </si>
  <si>
    <t>フジワラ　サチ</t>
    <phoneticPr fontId="10"/>
  </si>
  <si>
    <t>4－30</t>
    <phoneticPr fontId="10"/>
  </si>
  <si>
    <t>藤原　禎</t>
    <rPh sb="0" eb="2">
      <t>フジワラ</t>
    </rPh>
    <rPh sb="3" eb="4">
      <t>サダ</t>
    </rPh>
    <phoneticPr fontId="10"/>
  </si>
  <si>
    <t>小俣小学校</t>
    <rPh sb="0" eb="2">
      <t>オバタ</t>
    </rPh>
    <rPh sb="2" eb="5">
      <t>ショウガッコウ</t>
    </rPh>
    <phoneticPr fontId="10"/>
  </si>
  <si>
    <t>エビハラ　アイコ</t>
    <phoneticPr fontId="10"/>
  </si>
  <si>
    <t>4－27</t>
    <phoneticPr fontId="10"/>
  </si>
  <si>
    <t>海老原　有緯子</t>
    <rPh sb="0" eb="3">
      <t>エビハラ</t>
    </rPh>
    <rPh sb="4" eb="5">
      <t>ユウ</t>
    </rPh>
    <rPh sb="5" eb="6">
      <t>イ</t>
    </rPh>
    <rPh sb="6" eb="7">
      <t>コ</t>
    </rPh>
    <phoneticPr fontId="10"/>
  </si>
  <si>
    <t>ウエムラ　マオリ</t>
    <phoneticPr fontId="10"/>
  </si>
  <si>
    <t>4－31</t>
    <phoneticPr fontId="10"/>
  </si>
  <si>
    <t>上村　真央吏</t>
    <rPh sb="0" eb="2">
      <t>ウエムラ</t>
    </rPh>
    <rPh sb="3" eb="5">
      <t>マオ</t>
    </rPh>
    <rPh sb="5" eb="6">
      <t>リ</t>
    </rPh>
    <phoneticPr fontId="10"/>
  </si>
  <si>
    <t>タナカ　ヒデカ</t>
    <phoneticPr fontId="10"/>
  </si>
  <si>
    <t>4－25</t>
    <phoneticPr fontId="10"/>
  </si>
  <si>
    <t>田中　秀果</t>
    <rPh sb="0" eb="2">
      <t>タナカ</t>
    </rPh>
    <rPh sb="3" eb="5">
      <t>ヒデカ</t>
    </rPh>
    <phoneticPr fontId="10"/>
  </si>
  <si>
    <t>マツオ　レン</t>
    <phoneticPr fontId="10"/>
  </si>
  <si>
    <t>4－35</t>
    <phoneticPr fontId="10"/>
  </si>
  <si>
    <t>松尾　恋</t>
    <rPh sb="0" eb="2">
      <t>マツオ</t>
    </rPh>
    <rPh sb="3" eb="4">
      <t>コイ</t>
    </rPh>
    <phoneticPr fontId="10"/>
  </si>
  <si>
    <t>イソイ　リョウスケ</t>
    <phoneticPr fontId="10"/>
  </si>
  <si>
    <t>5－13</t>
    <phoneticPr fontId="10"/>
  </si>
  <si>
    <t>磯井　亮輔</t>
    <rPh sb="0" eb="2">
      <t>イソイ</t>
    </rPh>
    <rPh sb="3" eb="5">
      <t>リョウスケ</t>
    </rPh>
    <phoneticPr fontId="10"/>
  </si>
  <si>
    <t>国府AthleticｓTeam</t>
    <rPh sb="0" eb="1">
      <t>クニ</t>
    </rPh>
    <rPh sb="1" eb="2">
      <t>フ</t>
    </rPh>
    <phoneticPr fontId="10"/>
  </si>
  <si>
    <t>ウラサキ　コウヘキ</t>
    <phoneticPr fontId="10"/>
  </si>
  <si>
    <t>5－7</t>
    <phoneticPr fontId="10"/>
  </si>
  <si>
    <t>浦崎　倖碧</t>
    <rPh sb="0" eb="2">
      <t>ウラサキ</t>
    </rPh>
    <rPh sb="3" eb="4">
      <t>コウ</t>
    </rPh>
    <rPh sb="4" eb="5">
      <t>アオイ</t>
    </rPh>
    <phoneticPr fontId="10"/>
  </si>
  <si>
    <t>コンノ　ショウゴ</t>
    <phoneticPr fontId="10"/>
  </si>
  <si>
    <t>5－2</t>
    <phoneticPr fontId="10"/>
  </si>
  <si>
    <t>紺野　将伍</t>
    <rPh sb="0" eb="2">
      <t>コンノ</t>
    </rPh>
    <rPh sb="3" eb="5">
      <t>ショウゴ</t>
    </rPh>
    <phoneticPr fontId="10"/>
  </si>
  <si>
    <t>玉垣小学校</t>
    <rPh sb="0" eb="2">
      <t>タマガキ</t>
    </rPh>
    <rPh sb="2" eb="5">
      <t>ショウガッコウ</t>
    </rPh>
    <phoneticPr fontId="10"/>
  </si>
  <si>
    <t>ヒロガキ　リンタロウ</t>
    <phoneticPr fontId="10"/>
  </si>
  <si>
    <t>5－24</t>
    <phoneticPr fontId="10"/>
  </si>
  <si>
    <t>廣垣　凛太郎</t>
    <rPh sb="0" eb="2">
      <t>ヒロガキ</t>
    </rPh>
    <rPh sb="3" eb="6">
      <t>リンタロウ</t>
    </rPh>
    <phoneticPr fontId="10"/>
  </si>
  <si>
    <t>宮川Jr陸上クラブ</t>
    <rPh sb="0" eb="2">
      <t>ミヤガワ</t>
    </rPh>
    <rPh sb="4" eb="6">
      <t>リクジョウ</t>
    </rPh>
    <phoneticPr fontId="10"/>
  </si>
  <si>
    <t>ミズタニ　ソウマ</t>
    <phoneticPr fontId="10"/>
  </si>
  <si>
    <t>5－28</t>
    <phoneticPr fontId="10"/>
  </si>
  <si>
    <t>水谷　颯真</t>
    <rPh sb="0" eb="2">
      <t>ミズタニ</t>
    </rPh>
    <rPh sb="3" eb="5">
      <t>ソウマ</t>
    </rPh>
    <phoneticPr fontId="10"/>
  </si>
  <si>
    <t>ナルカワ　リュウキ</t>
    <phoneticPr fontId="10"/>
  </si>
  <si>
    <t>5－5</t>
    <phoneticPr fontId="10"/>
  </si>
  <si>
    <t>生川　竜輝</t>
    <rPh sb="0" eb="1">
      <t>イ</t>
    </rPh>
    <rPh sb="1" eb="2">
      <t>カワ</t>
    </rPh>
    <rPh sb="3" eb="5">
      <t>リュウキ</t>
    </rPh>
    <phoneticPr fontId="10"/>
  </si>
  <si>
    <t>ナカオ　ユウト</t>
    <phoneticPr fontId="10"/>
  </si>
  <si>
    <t>5－17</t>
    <phoneticPr fontId="10"/>
  </si>
  <si>
    <t>中尾　裕翔</t>
    <rPh sb="0" eb="2">
      <t>ナカオ</t>
    </rPh>
    <rPh sb="3" eb="5">
      <t>ユウト</t>
    </rPh>
    <phoneticPr fontId="10"/>
  </si>
  <si>
    <t>ニシムラ　タケル</t>
    <phoneticPr fontId="10"/>
  </si>
  <si>
    <t>5－23</t>
    <phoneticPr fontId="10"/>
  </si>
  <si>
    <t>西村　虎琉</t>
    <rPh sb="0" eb="2">
      <t>ニシムラ</t>
    </rPh>
    <rPh sb="3" eb="4">
      <t>トラ</t>
    </rPh>
    <rPh sb="4" eb="5">
      <t>リュウ</t>
    </rPh>
    <phoneticPr fontId="10"/>
  </si>
  <si>
    <t>モトオリ　ユウマ</t>
    <phoneticPr fontId="10"/>
  </si>
  <si>
    <t>5-30</t>
    <phoneticPr fontId="10"/>
  </si>
  <si>
    <t>本居　侑馬</t>
    <rPh sb="0" eb="2">
      <t>モトオリ</t>
    </rPh>
    <rPh sb="3" eb="4">
      <t>ユウ</t>
    </rPh>
    <rPh sb="4" eb="5">
      <t>ウマ</t>
    </rPh>
    <phoneticPr fontId="10"/>
  </si>
  <si>
    <t>ハシモト　ダイキ</t>
    <phoneticPr fontId="10"/>
  </si>
  <si>
    <t>5-8</t>
    <phoneticPr fontId="10"/>
  </si>
  <si>
    <t>橋本　大輝</t>
    <rPh sb="0" eb="2">
      <t>ハシモト</t>
    </rPh>
    <rPh sb="3" eb="5">
      <t>ダイキ</t>
    </rPh>
    <phoneticPr fontId="10"/>
  </si>
  <si>
    <t>マキノ　テツヤ</t>
    <phoneticPr fontId="10"/>
  </si>
  <si>
    <t>5－19</t>
    <phoneticPr fontId="10"/>
  </si>
  <si>
    <t>牧野　哲也</t>
    <rPh sb="0" eb="2">
      <t>マキノ</t>
    </rPh>
    <rPh sb="3" eb="5">
      <t>テツヤ</t>
    </rPh>
    <phoneticPr fontId="10"/>
  </si>
  <si>
    <t>カシマ　レオ</t>
    <phoneticPr fontId="10"/>
  </si>
  <si>
    <t>5－1</t>
    <phoneticPr fontId="10"/>
  </si>
  <si>
    <t>加島　怜隆</t>
    <rPh sb="0" eb="2">
      <t>カシマ</t>
    </rPh>
    <rPh sb="3" eb="4">
      <t>レイ</t>
    </rPh>
    <rPh sb="4" eb="5">
      <t>リュウ</t>
    </rPh>
    <phoneticPr fontId="10"/>
  </si>
  <si>
    <t>ミヤモト　ミノリ</t>
    <phoneticPr fontId="10"/>
  </si>
  <si>
    <t>5－21</t>
    <phoneticPr fontId="10"/>
  </si>
  <si>
    <t>宮本　方理</t>
    <rPh sb="0" eb="2">
      <t>ミヤモト</t>
    </rPh>
    <rPh sb="3" eb="4">
      <t>カタ</t>
    </rPh>
    <rPh sb="4" eb="5">
      <t>リ</t>
    </rPh>
    <phoneticPr fontId="10"/>
  </si>
  <si>
    <t>フクオカ　ケンショウ</t>
    <phoneticPr fontId="10"/>
  </si>
  <si>
    <t>5－12</t>
    <phoneticPr fontId="10"/>
  </si>
  <si>
    <t>福岡　健匠</t>
    <rPh sb="0" eb="2">
      <t>フクオカ</t>
    </rPh>
    <rPh sb="3" eb="4">
      <t>ケン</t>
    </rPh>
    <rPh sb="4" eb="5">
      <t>タクミ</t>
    </rPh>
    <phoneticPr fontId="10"/>
  </si>
  <si>
    <t>ニシダ　ユウト</t>
    <phoneticPr fontId="10"/>
  </si>
  <si>
    <t>5－16</t>
    <phoneticPr fontId="10"/>
  </si>
  <si>
    <t>西田　裕翔</t>
    <rPh sb="0" eb="2">
      <t>ニシダ</t>
    </rPh>
    <rPh sb="3" eb="5">
      <t>ユウト</t>
    </rPh>
    <phoneticPr fontId="10"/>
  </si>
  <si>
    <t>ヤノ　シモン</t>
    <phoneticPr fontId="10"/>
  </si>
  <si>
    <t>5－20</t>
    <phoneticPr fontId="10"/>
  </si>
  <si>
    <t>矢野　詩紋</t>
    <rPh sb="0" eb="2">
      <t>ヤノ</t>
    </rPh>
    <rPh sb="3" eb="4">
      <t>シ</t>
    </rPh>
    <rPh sb="4" eb="5">
      <t>モン</t>
    </rPh>
    <phoneticPr fontId="10"/>
  </si>
  <si>
    <t>サンジキ　ハルト</t>
    <phoneticPr fontId="10"/>
  </si>
  <si>
    <t>5－15</t>
    <phoneticPr fontId="10"/>
  </si>
  <si>
    <t>桟敷　晴斗</t>
    <rPh sb="0" eb="1">
      <t>サン</t>
    </rPh>
    <rPh sb="1" eb="2">
      <t>シ</t>
    </rPh>
    <rPh sb="3" eb="5">
      <t>ハルト</t>
    </rPh>
    <phoneticPr fontId="10"/>
  </si>
  <si>
    <t>藤原陸上クラブ</t>
    <rPh sb="0" eb="2">
      <t>フジワラ</t>
    </rPh>
    <rPh sb="2" eb="4">
      <t>リクジョウ</t>
    </rPh>
    <phoneticPr fontId="10"/>
  </si>
  <si>
    <t>カキウチ　アヤト</t>
    <phoneticPr fontId="10"/>
  </si>
  <si>
    <t>5－9</t>
    <phoneticPr fontId="10"/>
  </si>
  <si>
    <t>垣内　綾人</t>
    <rPh sb="0" eb="2">
      <t>カキウチ</t>
    </rPh>
    <rPh sb="3" eb="5">
      <t>アヤト</t>
    </rPh>
    <phoneticPr fontId="10"/>
  </si>
  <si>
    <t>ハマグチ　レン</t>
    <phoneticPr fontId="10"/>
  </si>
  <si>
    <t>5－6</t>
    <phoneticPr fontId="10"/>
  </si>
  <si>
    <t>濱口　蓮</t>
    <rPh sb="0" eb="2">
      <t>ハマグチ</t>
    </rPh>
    <rPh sb="3" eb="4">
      <t>レン</t>
    </rPh>
    <phoneticPr fontId="10"/>
  </si>
  <si>
    <t>イケガミ　ハル</t>
    <phoneticPr fontId="10"/>
  </si>
  <si>
    <t>5-29</t>
    <phoneticPr fontId="10"/>
  </si>
  <si>
    <t>池上　遥</t>
    <rPh sb="0" eb="2">
      <t>イケガミ</t>
    </rPh>
    <rPh sb="3" eb="4">
      <t>ハル</t>
    </rPh>
    <phoneticPr fontId="10"/>
  </si>
  <si>
    <t>ナカヤマ　ダイチ</t>
    <phoneticPr fontId="10"/>
  </si>
  <si>
    <t>5－10</t>
    <phoneticPr fontId="10"/>
  </si>
  <si>
    <t>中山　大地</t>
    <rPh sb="0" eb="2">
      <t>ナカヤマ</t>
    </rPh>
    <rPh sb="3" eb="5">
      <t>ダイチ</t>
    </rPh>
    <phoneticPr fontId="10"/>
  </si>
  <si>
    <t>ナカオ　リョウダイ</t>
    <phoneticPr fontId="10"/>
  </si>
  <si>
    <t>5－3</t>
    <phoneticPr fontId="10"/>
  </si>
  <si>
    <t>中尾　凌大</t>
    <rPh sb="0" eb="2">
      <t>ナカオ</t>
    </rPh>
    <rPh sb="3" eb="4">
      <t>リョウ</t>
    </rPh>
    <rPh sb="4" eb="5">
      <t>オオ</t>
    </rPh>
    <phoneticPr fontId="10"/>
  </si>
  <si>
    <t>マツダ　アキト</t>
    <phoneticPr fontId="10"/>
  </si>
  <si>
    <t>5－27</t>
    <phoneticPr fontId="10"/>
  </si>
  <si>
    <t>松田　爽大</t>
    <rPh sb="0" eb="2">
      <t>マツダ</t>
    </rPh>
    <rPh sb="3" eb="4">
      <t>ソウ</t>
    </rPh>
    <rPh sb="4" eb="5">
      <t>ダイ</t>
    </rPh>
    <phoneticPr fontId="10"/>
  </si>
  <si>
    <t>ミウラ　ヤマト</t>
    <phoneticPr fontId="10"/>
  </si>
  <si>
    <t>5－14</t>
    <phoneticPr fontId="10"/>
  </si>
  <si>
    <t>三浦　大和</t>
    <rPh sb="0" eb="2">
      <t>ミウラ</t>
    </rPh>
    <rPh sb="3" eb="5">
      <t>ヤマト</t>
    </rPh>
    <phoneticPr fontId="10"/>
  </si>
  <si>
    <t>国府Athletics Team</t>
    <rPh sb="0" eb="1">
      <t>クニ</t>
    </rPh>
    <rPh sb="1" eb="2">
      <t>フ</t>
    </rPh>
    <phoneticPr fontId="10"/>
  </si>
  <si>
    <t>タチバナ　ヒナタ</t>
    <phoneticPr fontId="10"/>
  </si>
  <si>
    <t>5－22</t>
    <phoneticPr fontId="10"/>
  </si>
  <si>
    <t>立花　陽</t>
    <rPh sb="0" eb="2">
      <t>タチバナ</t>
    </rPh>
    <rPh sb="3" eb="4">
      <t>ヨウ</t>
    </rPh>
    <phoneticPr fontId="10"/>
  </si>
  <si>
    <t>タカヤマ　ユウタ</t>
    <phoneticPr fontId="10"/>
  </si>
  <si>
    <t>5－25</t>
    <phoneticPr fontId="10"/>
  </si>
  <si>
    <t>高山　優太</t>
    <rPh sb="0" eb="2">
      <t>タカヤマ</t>
    </rPh>
    <rPh sb="3" eb="5">
      <t>ユウタ</t>
    </rPh>
    <phoneticPr fontId="10"/>
  </si>
  <si>
    <t>大台陸上クラブ</t>
    <rPh sb="0" eb="2">
      <t>オオダイ</t>
    </rPh>
    <rPh sb="2" eb="4">
      <t>リクジョウ</t>
    </rPh>
    <phoneticPr fontId="10"/>
  </si>
  <si>
    <t>カツイ　ヨウダイ</t>
    <phoneticPr fontId="10"/>
  </si>
  <si>
    <t>5-11</t>
    <phoneticPr fontId="10"/>
  </si>
  <si>
    <t>勝井　陽大</t>
    <rPh sb="0" eb="2">
      <t>カツイ</t>
    </rPh>
    <rPh sb="3" eb="5">
      <t>ヨウダイ</t>
    </rPh>
    <phoneticPr fontId="10"/>
  </si>
  <si>
    <t>ヨシオ　コウイチ</t>
    <phoneticPr fontId="10"/>
  </si>
  <si>
    <t>5－18</t>
    <phoneticPr fontId="10"/>
  </si>
  <si>
    <t>吉尾　康一</t>
    <rPh sb="0" eb="2">
      <t>ヨシオ</t>
    </rPh>
    <rPh sb="3" eb="5">
      <t>コウイチ</t>
    </rPh>
    <phoneticPr fontId="10"/>
  </si>
  <si>
    <t>フルカワ　トウイ</t>
    <phoneticPr fontId="10"/>
  </si>
  <si>
    <t>5-26</t>
    <phoneticPr fontId="10"/>
  </si>
  <si>
    <t>古川　柊依</t>
    <rPh sb="0" eb="2">
      <t>フルカワ</t>
    </rPh>
    <rPh sb="3" eb="4">
      <t>トウ</t>
    </rPh>
    <rPh sb="4" eb="5">
      <t>イ</t>
    </rPh>
    <phoneticPr fontId="10"/>
  </si>
  <si>
    <t>厚生ＡＣ</t>
    <rPh sb="0" eb="2">
      <t>コウセイ</t>
    </rPh>
    <phoneticPr fontId="10"/>
  </si>
  <si>
    <t>ワタナベ　アキミ</t>
    <phoneticPr fontId="10"/>
  </si>
  <si>
    <t>5-4</t>
    <phoneticPr fontId="10"/>
  </si>
  <si>
    <t>渡辺　晃心</t>
    <rPh sb="0" eb="2">
      <t>ワタナベ</t>
    </rPh>
    <rPh sb="3" eb="4">
      <t>アキラ</t>
    </rPh>
    <rPh sb="4" eb="5">
      <t>ココロ</t>
    </rPh>
    <phoneticPr fontId="10"/>
  </si>
  <si>
    <t>西ヶ丘小学校</t>
    <rPh sb="0" eb="3">
      <t>ニシガオカ</t>
    </rPh>
    <rPh sb="3" eb="6">
      <t>ショウガッコウ</t>
    </rPh>
    <phoneticPr fontId="10"/>
  </si>
  <si>
    <t>ニシグチ　キョウタ</t>
    <phoneticPr fontId="10"/>
  </si>
  <si>
    <t>5-62</t>
    <phoneticPr fontId="10"/>
  </si>
  <si>
    <t>西口　京汰</t>
    <rPh sb="0" eb="2">
      <t>ニシグチ</t>
    </rPh>
    <rPh sb="3" eb="5">
      <t>キョウタ</t>
    </rPh>
    <phoneticPr fontId="10"/>
  </si>
  <si>
    <t>北立誠ミニバス</t>
    <rPh sb="0" eb="1">
      <t>キタ</t>
    </rPh>
    <rPh sb="1" eb="2">
      <t>タ</t>
    </rPh>
    <rPh sb="2" eb="3">
      <t>マコト</t>
    </rPh>
    <phoneticPr fontId="10"/>
  </si>
  <si>
    <t>5－55</t>
    <phoneticPr fontId="10"/>
  </si>
  <si>
    <t>大村　一華</t>
    <rPh sb="0" eb="2">
      <t>オオムラ</t>
    </rPh>
    <rPh sb="3" eb="4">
      <t>イチ</t>
    </rPh>
    <rPh sb="4" eb="5">
      <t>ハナ</t>
    </rPh>
    <phoneticPr fontId="10"/>
  </si>
  <si>
    <t>タニミズ　サクラ</t>
    <phoneticPr fontId="10"/>
  </si>
  <si>
    <t>5－32</t>
    <phoneticPr fontId="10"/>
  </si>
  <si>
    <t>谷水　さくら</t>
    <rPh sb="0" eb="2">
      <t>タニミズ</t>
    </rPh>
    <phoneticPr fontId="10"/>
  </si>
  <si>
    <t>国府AthleticsTeam</t>
    <rPh sb="0" eb="1">
      <t>クニ</t>
    </rPh>
    <rPh sb="1" eb="2">
      <t>フ</t>
    </rPh>
    <phoneticPr fontId="10"/>
  </si>
  <si>
    <t>オカノ　ミヅキ</t>
    <phoneticPr fontId="10"/>
  </si>
  <si>
    <t>5－45</t>
    <phoneticPr fontId="10"/>
  </si>
  <si>
    <t>岡野　美月</t>
    <rPh sb="0" eb="2">
      <t>オカノ</t>
    </rPh>
    <rPh sb="3" eb="4">
      <t>ウツク</t>
    </rPh>
    <rPh sb="4" eb="5">
      <t>ツキ</t>
    </rPh>
    <phoneticPr fontId="10"/>
  </si>
  <si>
    <t>ササキ　アイ</t>
    <phoneticPr fontId="10"/>
  </si>
  <si>
    <t>5－51</t>
    <phoneticPr fontId="10"/>
  </si>
  <si>
    <t>佐々木　愛</t>
    <rPh sb="0" eb="3">
      <t>ササキ</t>
    </rPh>
    <rPh sb="4" eb="5">
      <t>アイ</t>
    </rPh>
    <phoneticPr fontId="10"/>
  </si>
  <si>
    <t>ケンギョウヤ　ミユ</t>
    <phoneticPr fontId="10"/>
  </si>
  <si>
    <t>5－42</t>
    <phoneticPr fontId="10"/>
  </si>
  <si>
    <t>検梗谷　美優</t>
    <rPh sb="0" eb="1">
      <t>ケン</t>
    </rPh>
    <rPh sb="1" eb="2">
      <t>コウ</t>
    </rPh>
    <rPh sb="2" eb="3">
      <t>タニ</t>
    </rPh>
    <rPh sb="4" eb="6">
      <t>ミュウ</t>
    </rPh>
    <phoneticPr fontId="10"/>
  </si>
  <si>
    <t>セコ　ユキハ</t>
    <phoneticPr fontId="10"/>
  </si>
  <si>
    <t>5－36</t>
    <phoneticPr fontId="10"/>
  </si>
  <si>
    <t>世古　幸葉</t>
    <rPh sb="0" eb="2">
      <t>セコ</t>
    </rPh>
    <rPh sb="3" eb="4">
      <t>ユキ</t>
    </rPh>
    <rPh sb="4" eb="5">
      <t>ハ</t>
    </rPh>
    <phoneticPr fontId="10"/>
  </si>
  <si>
    <t>神社魂</t>
    <rPh sb="0" eb="1">
      <t>カミ</t>
    </rPh>
    <rPh sb="2" eb="3">
      <t>タマシイ</t>
    </rPh>
    <phoneticPr fontId="10"/>
  </si>
  <si>
    <t>5－39</t>
    <phoneticPr fontId="10"/>
  </si>
  <si>
    <t>中林　来羽</t>
    <rPh sb="0" eb="2">
      <t>ナカバヤシ</t>
    </rPh>
    <rPh sb="3" eb="4">
      <t>ク</t>
    </rPh>
    <rPh sb="4" eb="5">
      <t>ハネ</t>
    </rPh>
    <phoneticPr fontId="10"/>
  </si>
  <si>
    <t>モリシタ　マユ</t>
    <phoneticPr fontId="10"/>
  </si>
  <si>
    <t>5－56</t>
    <phoneticPr fontId="10"/>
  </si>
  <si>
    <t>杜下　真雪</t>
    <rPh sb="0" eb="1">
      <t>モリ</t>
    </rPh>
    <rPh sb="1" eb="2">
      <t>シタ</t>
    </rPh>
    <rPh sb="3" eb="4">
      <t>マ</t>
    </rPh>
    <rPh sb="4" eb="5">
      <t>ユキ</t>
    </rPh>
    <phoneticPr fontId="10"/>
  </si>
  <si>
    <t>OBキッズ</t>
    <phoneticPr fontId="10"/>
  </si>
  <si>
    <t>カナモリ　カスミ</t>
    <phoneticPr fontId="10"/>
  </si>
  <si>
    <t>5－61</t>
    <phoneticPr fontId="10"/>
  </si>
  <si>
    <t>金森　香澄</t>
    <rPh sb="0" eb="2">
      <t>カナモリ</t>
    </rPh>
    <rPh sb="3" eb="5">
      <t>カスミ</t>
    </rPh>
    <phoneticPr fontId="10"/>
  </si>
  <si>
    <t>アキタ　トキホ</t>
    <phoneticPr fontId="10"/>
  </si>
  <si>
    <t>5－33</t>
    <phoneticPr fontId="10"/>
  </si>
  <si>
    <t>明田　季歩</t>
    <rPh sb="0" eb="2">
      <t>アキタ</t>
    </rPh>
    <rPh sb="3" eb="4">
      <t>キ</t>
    </rPh>
    <rPh sb="4" eb="5">
      <t>アユミ</t>
    </rPh>
    <phoneticPr fontId="10"/>
  </si>
  <si>
    <t>クスキ　シエ</t>
    <phoneticPr fontId="10"/>
  </si>
  <si>
    <t>5－49</t>
    <phoneticPr fontId="10"/>
  </si>
  <si>
    <t>楠木　想詠</t>
    <rPh sb="0" eb="2">
      <t>クスキ</t>
    </rPh>
    <rPh sb="3" eb="4">
      <t>オモ</t>
    </rPh>
    <rPh sb="4" eb="5">
      <t>エイ</t>
    </rPh>
    <phoneticPr fontId="10"/>
  </si>
  <si>
    <t>ウエナガ　マユコ</t>
    <phoneticPr fontId="10"/>
  </si>
  <si>
    <t>5－59</t>
    <phoneticPr fontId="10"/>
  </si>
  <si>
    <t>上永　真友子</t>
    <rPh sb="0" eb="2">
      <t>ウエナガ</t>
    </rPh>
    <rPh sb="3" eb="4">
      <t>マ</t>
    </rPh>
    <rPh sb="4" eb="6">
      <t>トモコ</t>
    </rPh>
    <phoneticPr fontId="10"/>
  </si>
  <si>
    <t>コバヤシ　レナ</t>
    <phoneticPr fontId="10"/>
  </si>
  <si>
    <t>5－35</t>
    <phoneticPr fontId="10"/>
  </si>
  <si>
    <t>小林　玲那</t>
    <rPh sb="0" eb="2">
      <t>コバヤシ</t>
    </rPh>
    <rPh sb="3" eb="4">
      <t>レイ</t>
    </rPh>
    <rPh sb="4" eb="5">
      <t>ナ</t>
    </rPh>
    <phoneticPr fontId="10"/>
  </si>
  <si>
    <t>神社魂</t>
    <rPh sb="0" eb="1">
      <t>カミ</t>
    </rPh>
    <rPh sb="1" eb="2">
      <t>シャ</t>
    </rPh>
    <rPh sb="2" eb="3">
      <t>タマシイ</t>
    </rPh>
    <phoneticPr fontId="10"/>
  </si>
  <si>
    <t>ヨシカワ　ナツキ</t>
    <phoneticPr fontId="10"/>
  </si>
  <si>
    <t>5－53</t>
    <phoneticPr fontId="10"/>
  </si>
  <si>
    <t>吉川　菜津季</t>
    <rPh sb="0" eb="2">
      <t>ヨシカワ</t>
    </rPh>
    <rPh sb="3" eb="4">
      <t>ナ</t>
    </rPh>
    <rPh sb="4" eb="5">
      <t>ツ</t>
    </rPh>
    <rPh sb="5" eb="6">
      <t>キ</t>
    </rPh>
    <phoneticPr fontId="10"/>
  </si>
  <si>
    <t>ヤギ　カイサ</t>
    <phoneticPr fontId="10"/>
  </si>
  <si>
    <t>5－43</t>
    <phoneticPr fontId="10"/>
  </si>
  <si>
    <t>八木　海咲</t>
    <rPh sb="0" eb="2">
      <t>ヤギ</t>
    </rPh>
    <rPh sb="3" eb="4">
      <t>ウミ</t>
    </rPh>
    <rPh sb="4" eb="5">
      <t>サ</t>
    </rPh>
    <phoneticPr fontId="10"/>
  </si>
  <si>
    <t>ナガタ　アヤカ</t>
    <phoneticPr fontId="10"/>
  </si>
  <si>
    <t>5－46</t>
    <phoneticPr fontId="10"/>
  </si>
  <si>
    <t>永田　彩馨</t>
    <rPh sb="0" eb="2">
      <t>ナガタ</t>
    </rPh>
    <rPh sb="3" eb="4">
      <t>イロドリ</t>
    </rPh>
    <rPh sb="4" eb="5">
      <t>カオリ</t>
    </rPh>
    <phoneticPr fontId="10"/>
  </si>
  <si>
    <t>ドイ　ナツミ</t>
    <phoneticPr fontId="10"/>
  </si>
  <si>
    <t>5－52</t>
    <phoneticPr fontId="10"/>
  </si>
  <si>
    <t>土井　なつみ</t>
    <rPh sb="0" eb="2">
      <t>ドイ</t>
    </rPh>
    <phoneticPr fontId="10"/>
  </si>
  <si>
    <t>ヤマスガ　アミ</t>
    <phoneticPr fontId="10"/>
  </si>
  <si>
    <t>5－40</t>
    <phoneticPr fontId="10"/>
  </si>
  <si>
    <t>山菅　愛実</t>
    <rPh sb="0" eb="2">
      <t>ヤマスガ</t>
    </rPh>
    <rPh sb="3" eb="4">
      <t>アイ</t>
    </rPh>
    <rPh sb="4" eb="5">
      <t>ミノル</t>
    </rPh>
    <phoneticPr fontId="10"/>
  </si>
  <si>
    <t>ナカムラ　リナ</t>
    <phoneticPr fontId="10"/>
  </si>
  <si>
    <t>5－57</t>
    <phoneticPr fontId="10"/>
  </si>
  <si>
    <t>中村　里奈</t>
    <rPh sb="0" eb="2">
      <t>ナカムラ</t>
    </rPh>
    <rPh sb="3" eb="5">
      <t>リナ</t>
    </rPh>
    <phoneticPr fontId="10"/>
  </si>
  <si>
    <t>イトウ　サヤ</t>
    <phoneticPr fontId="10"/>
  </si>
  <si>
    <t>5－44</t>
    <phoneticPr fontId="10"/>
  </si>
  <si>
    <t>伊藤　沙耶</t>
    <rPh sb="0" eb="2">
      <t>イトウ</t>
    </rPh>
    <rPh sb="3" eb="4">
      <t>サ</t>
    </rPh>
    <rPh sb="4" eb="5">
      <t>ヤ</t>
    </rPh>
    <phoneticPr fontId="10"/>
  </si>
  <si>
    <t>コイケ　ミサキ</t>
    <phoneticPr fontId="10"/>
  </si>
  <si>
    <t>5－34</t>
    <phoneticPr fontId="10"/>
  </si>
  <si>
    <t>小池　実咲</t>
    <rPh sb="0" eb="2">
      <t>コイケ</t>
    </rPh>
    <rPh sb="3" eb="5">
      <t>ミサキ</t>
    </rPh>
    <phoneticPr fontId="10"/>
  </si>
  <si>
    <t>マスダ　アオイ</t>
    <phoneticPr fontId="10"/>
  </si>
  <si>
    <t>5－60</t>
    <phoneticPr fontId="10"/>
  </si>
  <si>
    <t>増田　葵</t>
    <rPh sb="0" eb="2">
      <t>マスダ</t>
    </rPh>
    <rPh sb="3" eb="4">
      <t>アオイ</t>
    </rPh>
    <phoneticPr fontId="10"/>
  </si>
  <si>
    <t>オクムラ　ユメカ</t>
    <phoneticPr fontId="10"/>
  </si>
  <si>
    <t>5－31</t>
    <phoneticPr fontId="10"/>
  </si>
  <si>
    <t>奥村　夢佳</t>
    <rPh sb="0" eb="2">
      <t>オクムラ</t>
    </rPh>
    <rPh sb="3" eb="5">
      <t>ユメカ</t>
    </rPh>
    <phoneticPr fontId="10"/>
  </si>
  <si>
    <t>オカモト　ユウキ</t>
    <phoneticPr fontId="10"/>
  </si>
  <si>
    <t>5－48</t>
    <phoneticPr fontId="10"/>
  </si>
  <si>
    <t>岡本　優希</t>
    <rPh sb="0" eb="2">
      <t>オカモト</t>
    </rPh>
    <rPh sb="3" eb="5">
      <t>ユウキ</t>
    </rPh>
    <phoneticPr fontId="10"/>
  </si>
  <si>
    <t>ヤマモ　トレイア</t>
    <phoneticPr fontId="10"/>
  </si>
  <si>
    <t>5－47</t>
    <phoneticPr fontId="10"/>
  </si>
  <si>
    <t>山本　怜亜</t>
    <rPh sb="0" eb="2">
      <t>ヤマモト</t>
    </rPh>
    <rPh sb="3" eb="4">
      <t>レイ</t>
    </rPh>
    <rPh sb="4" eb="5">
      <t>ア</t>
    </rPh>
    <phoneticPr fontId="10"/>
  </si>
  <si>
    <t>イトウ　ヒヨリ</t>
    <phoneticPr fontId="10"/>
  </si>
  <si>
    <t>5－38</t>
    <phoneticPr fontId="10"/>
  </si>
  <si>
    <t>伊藤　陽和</t>
    <rPh sb="0" eb="2">
      <t>イトウ</t>
    </rPh>
    <rPh sb="3" eb="4">
      <t>ヨウ</t>
    </rPh>
    <rPh sb="4" eb="5">
      <t>ワ</t>
    </rPh>
    <phoneticPr fontId="10"/>
  </si>
  <si>
    <t>キヨハシ　ナギサ</t>
    <phoneticPr fontId="10"/>
  </si>
  <si>
    <t>5－50</t>
    <phoneticPr fontId="10"/>
  </si>
  <si>
    <t>清橋　渚</t>
    <rPh sb="0" eb="2">
      <t>キヨハシ</t>
    </rPh>
    <rPh sb="3" eb="4">
      <t>ナギサ</t>
    </rPh>
    <phoneticPr fontId="10"/>
  </si>
  <si>
    <t>オカザキ　ココネ</t>
    <phoneticPr fontId="10"/>
  </si>
  <si>
    <t>5－54</t>
    <phoneticPr fontId="10"/>
  </si>
  <si>
    <t>岡崎　木々音</t>
    <rPh sb="0" eb="2">
      <t>オカザキ</t>
    </rPh>
    <rPh sb="3" eb="5">
      <t>キギ</t>
    </rPh>
    <rPh sb="5" eb="6">
      <t>オト</t>
    </rPh>
    <phoneticPr fontId="10"/>
  </si>
  <si>
    <t>シミズ　ミナミ</t>
    <phoneticPr fontId="10"/>
  </si>
  <si>
    <t>5－41</t>
    <phoneticPr fontId="10"/>
  </si>
  <si>
    <t>清水　見七海</t>
    <rPh sb="0" eb="2">
      <t>シミズ</t>
    </rPh>
    <rPh sb="3" eb="4">
      <t>ミ</t>
    </rPh>
    <rPh sb="4" eb="5">
      <t>ナナ</t>
    </rPh>
    <rPh sb="5" eb="6">
      <t>ウミ</t>
    </rPh>
    <phoneticPr fontId="10"/>
  </si>
  <si>
    <t>セコ　アヤハ</t>
    <phoneticPr fontId="10"/>
  </si>
  <si>
    <t>5－37</t>
    <phoneticPr fontId="10"/>
  </si>
  <si>
    <t>世古　綾葉</t>
    <rPh sb="0" eb="2">
      <t>セコ</t>
    </rPh>
    <rPh sb="3" eb="4">
      <t>アヤ</t>
    </rPh>
    <rPh sb="4" eb="5">
      <t>ハ</t>
    </rPh>
    <phoneticPr fontId="10"/>
  </si>
  <si>
    <t>カサイ　ユメ</t>
    <phoneticPr fontId="10"/>
  </si>
  <si>
    <t>5－58</t>
    <phoneticPr fontId="10"/>
  </si>
  <si>
    <t>笠井　柚芽</t>
    <rPh sb="0" eb="2">
      <t>カサイ</t>
    </rPh>
    <rPh sb="3" eb="4">
      <t>ユズ</t>
    </rPh>
    <rPh sb="4" eb="5">
      <t>メ</t>
    </rPh>
    <phoneticPr fontId="10"/>
  </si>
  <si>
    <t>ナカノ　セイヤ</t>
    <phoneticPr fontId="10"/>
  </si>
  <si>
    <t>6－7</t>
    <phoneticPr fontId="10"/>
  </si>
  <si>
    <t>中野　誠也</t>
    <rPh sb="0" eb="2">
      <t>ナカノ</t>
    </rPh>
    <rPh sb="3" eb="4">
      <t>セイ</t>
    </rPh>
    <rPh sb="4" eb="5">
      <t>ヤ</t>
    </rPh>
    <phoneticPr fontId="10"/>
  </si>
  <si>
    <t>ミヤモト　フミヤ</t>
    <phoneticPr fontId="10"/>
  </si>
  <si>
    <t>6－22</t>
    <phoneticPr fontId="10"/>
  </si>
  <si>
    <t>宮本　郁哉</t>
    <rPh sb="0" eb="2">
      <t>ミヤモト</t>
    </rPh>
    <rPh sb="3" eb="5">
      <t>フミヤ</t>
    </rPh>
    <phoneticPr fontId="10"/>
  </si>
  <si>
    <t>スギモト　リン</t>
    <phoneticPr fontId="10"/>
  </si>
  <si>
    <t>6－11</t>
    <phoneticPr fontId="10"/>
  </si>
  <si>
    <t>杉本　凛</t>
    <rPh sb="0" eb="2">
      <t>スギモト</t>
    </rPh>
    <rPh sb="3" eb="4">
      <t>リン</t>
    </rPh>
    <phoneticPr fontId="10"/>
  </si>
  <si>
    <t>トミタ　ハヤト</t>
    <phoneticPr fontId="10"/>
  </si>
  <si>
    <t>6－1</t>
    <phoneticPr fontId="10"/>
  </si>
  <si>
    <t>冨田　駿人</t>
    <rPh sb="0" eb="2">
      <t>トミタ</t>
    </rPh>
    <rPh sb="3" eb="5">
      <t>ハヤト</t>
    </rPh>
    <phoneticPr fontId="10"/>
  </si>
  <si>
    <t>志摩陸上クラブ　</t>
    <rPh sb="0" eb="2">
      <t>シマ</t>
    </rPh>
    <rPh sb="2" eb="4">
      <t>リクジョウ</t>
    </rPh>
    <phoneticPr fontId="10"/>
  </si>
  <si>
    <t>タケカブ　セイジ</t>
    <phoneticPr fontId="10"/>
  </si>
  <si>
    <t>6－26</t>
    <phoneticPr fontId="10"/>
  </si>
  <si>
    <t>竹株　征司</t>
    <rPh sb="0" eb="2">
      <t>タケカブ</t>
    </rPh>
    <rPh sb="3" eb="5">
      <t>セイジ</t>
    </rPh>
    <phoneticPr fontId="10"/>
  </si>
  <si>
    <t>イマイ　リョウキ</t>
    <phoneticPr fontId="10"/>
  </si>
  <si>
    <t>6－18</t>
    <phoneticPr fontId="10"/>
  </si>
  <si>
    <t>今井　涼暉</t>
    <rPh sb="0" eb="2">
      <t>イマイ</t>
    </rPh>
    <rPh sb="3" eb="4">
      <t>リョウ</t>
    </rPh>
    <rPh sb="4" eb="5">
      <t>アキラ</t>
    </rPh>
    <phoneticPr fontId="10"/>
  </si>
  <si>
    <t>タン　リュウタロウ</t>
    <phoneticPr fontId="10"/>
  </si>
  <si>
    <t>6－2</t>
    <phoneticPr fontId="10"/>
  </si>
  <si>
    <t>丹　隆太郎</t>
    <rPh sb="0" eb="1">
      <t>タン</t>
    </rPh>
    <rPh sb="2" eb="5">
      <t>リュウタロウ</t>
    </rPh>
    <phoneticPr fontId="10"/>
  </si>
  <si>
    <t>ツジイ　ケイタ</t>
    <phoneticPr fontId="10"/>
  </si>
  <si>
    <t>6－20</t>
    <phoneticPr fontId="10"/>
  </si>
  <si>
    <t>辻井　啓太</t>
    <rPh sb="0" eb="2">
      <t>ツジイ</t>
    </rPh>
    <rPh sb="3" eb="5">
      <t>ケイタ</t>
    </rPh>
    <phoneticPr fontId="10"/>
  </si>
  <si>
    <t>イトウ　ハルヒ</t>
    <phoneticPr fontId="10"/>
  </si>
  <si>
    <t>6－15</t>
    <phoneticPr fontId="10"/>
  </si>
  <si>
    <t>伊藤　春陽</t>
    <rPh sb="0" eb="2">
      <t>イトウ</t>
    </rPh>
    <rPh sb="3" eb="4">
      <t>ハル</t>
    </rPh>
    <rPh sb="4" eb="5">
      <t>ヨウ</t>
    </rPh>
    <phoneticPr fontId="10"/>
  </si>
  <si>
    <t>ナカノ　リント</t>
    <phoneticPr fontId="10"/>
  </si>
  <si>
    <t>6－12</t>
    <phoneticPr fontId="10"/>
  </si>
  <si>
    <t>仲野　麒杜</t>
    <rPh sb="0" eb="2">
      <t>ナカノ</t>
    </rPh>
    <rPh sb="3" eb="4">
      <t>ゴ</t>
    </rPh>
    <rPh sb="4" eb="5">
      <t>ト</t>
    </rPh>
    <phoneticPr fontId="10"/>
  </si>
  <si>
    <t>タナカ　リョウ</t>
    <phoneticPr fontId="10"/>
  </si>
  <si>
    <t>6－23</t>
    <phoneticPr fontId="10"/>
  </si>
  <si>
    <t>田中　涼</t>
    <rPh sb="0" eb="2">
      <t>タナカ</t>
    </rPh>
    <rPh sb="3" eb="4">
      <t>リョウ</t>
    </rPh>
    <phoneticPr fontId="10"/>
  </si>
  <si>
    <t>大台陸上クラブ</t>
    <rPh sb="0" eb="4">
      <t>オオダイリクジョウ</t>
    </rPh>
    <phoneticPr fontId="10"/>
  </si>
  <si>
    <t>サトムラ　シンノスケ</t>
    <phoneticPr fontId="10"/>
  </si>
  <si>
    <t>6－25</t>
    <phoneticPr fontId="10"/>
  </si>
  <si>
    <t>里村　真之介</t>
    <rPh sb="0" eb="2">
      <t>サトムラ</t>
    </rPh>
    <rPh sb="3" eb="6">
      <t>シンノスケ</t>
    </rPh>
    <phoneticPr fontId="10"/>
  </si>
  <si>
    <t>ツツイ　トモキ</t>
    <phoneticPr fontId="10"/>
  </si>
  <si>
    <t>6－29</t>
    <phoneticPr fontId="10"/>
  </si>
  <si>
    <t>筒井　智輝</t>
    <rPh sb="0" eb="2">
      <t>ツツイ</t>
    </rPh>
    <rPh sb="3" eb="4">
      <t>トモ</t>
    </rPh>
    <rPh sb="4" eb="5">
      <t>カガヤ</t>
    </rPh>
    <phoneticPr fontId="10"/>
  </si>
  <si>
    <t>オザキ　ケイタ</t>
    <phoneticPr fontId="10"/>
  </si>
  <si>
    <t>6－3</t>
    <phoneticPr fontId="10"/>
  </si>
  <si>
    <t>尾崎　恵太</t>
    <rPh sb="0" eb="2">
      <t>オザキ</t>
    </rPh>
    <rPh sb="3" eb="5">
      <t>ケイタ</t>
    </rPh>
    <phoneticPr fontId="10"/>
  </si>
  <si>
    <t>ヤマグチ　レオン</t>
    <phoneticPr fontId="10"/>
  </si>
  <si>
    <t>6－8</t>
    <phoneticPr fontId="10"/>
  </si>
  <si>
    <t>山口　怜音</t>
    <rPh sb="0" eb="2">
      <t>ヤマグチ</t>
    </rPh>
    <rPh sb="3" eb="5">
      <t>レオン</t>
    </rPh>
    <phoneticPr fontId="10"/>
  </si>
  <si>
    <t>タカセ　ダイヤ</t>
    <phoneticPr fontId="10"/>
  </si>
  <si>
    <t>6－19</t>
    <phoneticPr fontId="10"/>
  </si>
  <si>
    <t>高瀬　大弥</t>
    <rPh sb="0" eb="2">
      <t>タカセ</t>
    </rPh>
    <rPh sb="3" eb="4">
      <t>ダイ</t>
    </rPh>
    <rPh sb="4" eb="5">
      <t>ヤ</t>
    </rPh>
    <phoneticPr fontId="10"/>
  </si>
  <si>
    <t>ワキバ　アサギリ</t>
    <phoneticPr fontId="10"/>
  </si>
  <si>
    <t>6－16</t>
    <phoneticPr fontId="10"/>
  </si>
  <si>
    <t>脇葉　朝来</t>
    <rPh sb="0" eb="1">
      <t>ワキ</t>
    </rPh>
    <rPh sb="1" eb="2">
      <t>バ</t>
    </rPh>
    <rPh sb="3" eb="4">
      <t>アサ</t>
    </rPh>
    <rPh sb="4" eb="5">
      <t>ク</t>
    </rPh>
    <phoneticPr fontId="10"/>
  </si>
  <si>
    <t>ナカムラ　ユウスケ</t>
    <phoneticPr fontId="10"/>
  </si>
  <si>
    <t>6－10</t>
    <phoneticPr fontId="10"/>
  </si>
  <si>
    <t>中村　有佑</t>
    <rPh sb="0" eb="2">
      <t>ナカムラ</t>
    </rPh>
    <rPh sb="3" eb="5">
      <t>ユウスケ</t>
    </rPh>
    <phoneticPr fontId="10"/>
  </si>
  <si>
    <t>タニミズ　ルイト</t>
    <phoneticPr fontId="10"/>
  </si>
  <si>
    <t>6-13</t>
    <phoneticPr fontId="10"/>
  </si>
  <si>
    <t>谷水　瑠斗</t>
    <rPh sb="0" eb="2">
      <t>タニミズ</t>
    </rPh>
    <rPh sb="3" eb="4">
      <t>ル</t>
    </rPh>
    <rPh sb="4" eb="5">
      <t>ト</t>
    </rPh>
    <phoneticPr fontId="10"/>
  </si>
  <si>
    <t>ササキ　ユウタ</t>
    <phoneticPr fontId="10"/>
  </si>
  <si>
    <t>6-6</t>
    <phoneticPr fontId="10"/>
  </si>
  <si>
    <t>佐々木　祐太</t>
    <rPh sb="0" eb="3">
      <t>ササキ</t>
    </rPh>
    <rPh sb="4" eb="6">
      <t>ユウタ</t>
    </rPh>
    <phoneticPr fontId="10"/>
  </si>
  <si>
    <t>マトバ　タイキ</t>
    <phoneticPr fontId="10"/>
  </si>
  <si>
    <t>6-28</t>
    <phoneticPr fontId="10"/>
  </si>
  <si>
    <t>的場　大樹</t>
    <rPh sb="0" eb="2">
      <t>マトバ</t>
    </rPh>
    <rPh sb="3" eb="5">
      <t>タイキ</t>
    </rPh>
    <phoneticPr fontId="10"/>
  </si>
  <si>
    <t>モリ　シュンスケ</t>
    <phoneticPr fontId="10"/>
  </si>
  <si>
    <t>6-27</t>
    <phoneticPr fontId="10"/>
  </si>
  <si>
    <t>森　俊介</t>
    <rPh sb="0" eb="1">
      <t>モリ</t>
    </rPh>
    <rPh sb="2" eb="4">
      <t>シュンスケ</t>
    </rPh>
    <phoneticPr fontId="10"/>
  </si>
  <si>
    <t>チハラ　レイ</t>
    <phoneticPr fontId="10"/>
  </si>
  <si>
    <t>6-21</t>
    <phoneticPr fontId="10"/>
  </si>
  <si>
    <t>千原　麗</t>
    <rPh sb="0" eb="2">
      <t>チハラ</t>
    </rPh>
    <rPh sb="3" eb="4">
      <t>レイ</t>
    </rPh>
    <phoneticPr fontId="10"/>
  </si>
  <si>
    <t>キタガワ　ショウマ</t>
    <phoneticPr fontId="10"/>
  </si>
  <si>
    <t>6-5</t>
    <phoneticPr fontId="10"/>
  </si>
  <si>
    <t>北川　翔海</t>
    <rPh sb="0" eb="2">
      <t>キタガワ</t>
    </rPh>
    <rPh sb="3" eb="4">
      <t>ショウ</t>
    </rPh>
    <rPh sb="4" eb="5">
      <t>ウミ</t>
    </rPh>
    <phoneticPr fontId="10"/>
  </si>
  <si>
    <t>マエガワ　イッサ</t>
    <phoneticPr fontId="10"/>
  </si>
  <si>
    <t xml:space="preserve">6-30 </t>
    <phoneticPr fontId="10"/>
  </si>
  <si>
    <t>前川　壱祥</t>
    <rPh sb="0" eb="2">
      <t>マエガワ</t>
    </rPh>
    <rPh sb="3" eb="4">
      <t>イチ</t>
    </rPh>
    <rPh sb="4" eb="5">
      <t>ショウ</t>
    </rPh>
    <phoneticPr fontId="10"/>
  </si>
  <si>
    <t>美杉陸上クラブ</t>
    <rPh sb="0" eb="2">
      <t>ミスギ</t>
    </rPh>
    <rPh sb="2" eb="4">
      <t>リクジョウ</t>
    </rPh>
    <phoneticPr fontId="10"/>
  </si>
  <si>
    <t>シゲマツ　ダイキ</t>
    <phoneticPr fontId="10"/>
  </si>
  <si>
    <t>6-17</t>
    <phoneticPr fontId="10"/>
  </si>
  <si>
    <t>重松　大輝</t>
    <rPh sb="0" eb="2">
      <t>シゲマツ</t>
    </rPh>
    <rPh sb="3" eb="5">
      <t>ダイキ</t>
    </rPh>
    <phoneticPr fontId="10"/>
  </si>
  <si>
    <t>タナカ　ショウマ</t>
    <phoneticPr fontId="10"/>
  </si>
  <si>
    <t>6-4</t>
    <phoneticPr fontId="10"/>
  </si>
  <si>
    <t>田中　翔真</t>
    <rPh sb="0" eb="2">
      <t>タナカ</t>
    </rPh>
    <rPh sb="3" eb="4">
      <t>ショウ</t>
    </rPh>
    <rPh sb="4" eb="5">
      <t>マ</t>
    </rPh>
    <phoneticPr fontId="10"/>
  </si>
  <si>
    <t>イソダ　アユム</t>
    <phoneticPr fontId="10"/>
  </si>
  <si>
    <t>6-9</t>
    <phoneticPr fontId="10"/>
  </si>
  <si>
    <t>磯田　歩</t>
    <rPh sb="0" eb="2">
      <t>イソダ</t>
    </rPh>
    <rPh sb="3" eb="4">
      <t>アル</t>
    </rPh>
    <phoneticPr fontId="10"/>
  </si>
  <si>
    <t>オオニシ　リュウセイ</t>
    <phoneticPr fontId="10"/>
  </si>
  <si>
    <t>6-24</t>
    <phoneticPr fontId="10"/>
  </si>
  <si>
    <t>大西　竜生</t>
    <rPh sb="0" eb="2">
      <t>オオニシ</t>
    </rPh>
    <rPh sb="3" eb="5">
      <t>リュウセイ</t>
    </rPh>
    <phoneticPr fontId="10"/>
  </si>
  <si>
    <t>ハヤカワ　リョウ</t>
    <phoneticPr fontId="10"/>
  </si>
  <si>
    <t>6-14</t>
    <phoneticPr fontId="10"/>
  </si>
  <si>
    <t>早川　諒</t>
    <rPh sb="0" eb="2">
      <t>ハヤカワ</t>
    </rPh>
    <rPh sb="3" eb="4">
      <t>リョウ</t>
    </rPh>
    <phoneticPr fontId="10"/>
  </si>
  <si>
    <t>タマキ　レンカ</t>
    <phoneticPr fontId="10"/>
  </si>
  <si>
    <t>6-53</t>
    <phoneticPr fontId="10"/>
  </si>
  <si>
    <t>田牧　蓮香</t>
    <rPh sb="0" eb="2">
      <t>タマキ</t>
    </rPh>
    <rPh sb="3" eb="4">
      <t>レン</t>
    </rPh>
    <rPh sb="4" eb="5">
      <t>カ</t>
    </rPh>
    <phoneticPr fontId="10"/>
  </si>
  <si>
    <t>オオニシ　アヤカ</t>
    <phoneticPr fontId="10"/>
  </si>
  <si>
    <t>6-40</t>
    <phoneticPr fontId="10"/>
  </si>
  <si>
    <t>大西　彩加</t>
    <rPh sb="0" eb="2">
      <t>オオニシ</t>
    </rPh>
    <rPh sb="3" eb="5">
      <t>アヤカ</t>
    </rPh>
    <phoneticPr fontId="10"/>
  </si>
  <si>
    <t>トビオカ　リコ</t>
    <phoneticPr fontId="10"/>
  </si>
  <si>
    <t>6-62</t>
    <phoneticPr fontId="10"/>
  </si>
  <si>
    <t>飛岡　璃心</t>
    <rPh sb="0" eb="2">
      <t>トビオカ</t>
    </rPh>
    <rPh sb="3" eb="4">
      <t>リ</t>
    </rPh>
    <rPh sb="4" eb="5">
      <t>ココロ</t>
    </rPh>
    <phoneticPr fontId="10"/>
  </si>
  <si>
    <t>フジノ　ミサ</t>
    <phoneticPr fontId="10"/>
  </si>
  <si>
    <t>6-31</t>
    <phoneticPr fontId="10"/>
  </si>
  <si>
    <t>藤野　美沙</t>
    <rPh sb="0" eb="2">
      <t>フジノ</t>
    </rPh>
    <rPh sb="3" eb="5">
      <t>ミサ</t>
    </rPh>
    <phoneticPr fontId="10"/>
  </si>
  <si>
    <t>カトウ　シオリ</t>
    <phoneticPr fontId="10"/>
  </si>
  <si>
    <t>6-47</t>
    <phoneticPr fontId="10"/>
  </si>
  <si>
    <t>加藤　詩織</t>
    <rPh sb="0" eb="2">
      <t>カトウ</t>
    </rPh>
    <rPh sb="3" eb="5">
      <t>シオリ</t>
    </rPh>
    <phoneticPr fontId="10"/>
  </si>
  <si>
    <t>ヤマジ　ルイ</t>
    <phoneticPr fontId="10"/>
  </si>
  <si>
    <t>6-46</t>
    <phoneticPr fontId="10"/>
  </si>
  <si>
    <t>山路　瑠依</t>
    <rPh sb="0" eb="2">
      <t>ヤマジ</t>
    </rPh>
    <rPh sb="3" eb="4">
      <t>ル</t>
    </rPh>
    <rPh sb="4" eb="5">
      <t>イ</t>
    </rPh>
    <phoneticPr fontId="10"/>
  </si>
  <si>
    <t>ハヤシ　キョウカ</t>
    <phoneticPr fontId="10"/>
  </si>
  <si>
    <t>6-50</t>
    <phoneticPr fontId="10"/>
  </si>
  <si>
    <t>林　杏香</t>
    <rPh sb="0" eb="1">
      <t>ハヤシ</t>
    </rPh>
    <rPh sb="2" eb="3">
      <t>アン</t>
    </rPh>
    <rPh sb="3" eb="4">
      <t>カ</t>
    </rPh>
    <phoneticPr fontId="10"/>
  </si>
  <si>
    <t>ナルカワ　ユリア</t>
    <phoneticPr fontId="10"/>
  </si>
  <si>
    <t>6-65</t>
    <phoneticPr fontId="10"/>
  </si>
  <si>
    <t>生川　侑莉亜</t>
    <rPh sb="0" eb="1">
      <t>イキル</t>
    </rPh>
    <rPh sb="1" eb="2">
      <t>カワ</t>
    </rPh>
    <rPh sb="3" eb="4">
      <t>ススム</t>
    </rPh>
    <rPh sb="4" eb="5">
      <t>リ</t>
    </rPh>
    <rPh sb="5" eb="6">
      <t>ア</t>
    </rPh>
    <phoneticPr fontId="10"/>
  </si>
  <si>
    <t>イワイ　ホノカ</t>
    <phoneticPr fontId="10"/>
  </si>
  <si>
    <t>6-56</t>
    <phoneticPr fontId="10"/>
  </si>
  <si>
    <t>岩井　穂乃花</t>
    <rPh sb="0" eb="2">
      <t>イワイ</t>
    </rPh>
    <rPh sb="3" eb="4">
      <t>ホ</t>
    </rPh>
    <rPh sb="4" eb="5">
      <t>ノ</t>
    </rPh>
    <rPh sb="5" eb="6">
      <t>ハナ</t>
    </rPh>
    <phoneticPr fontId="10"/>
  </si>
  <si>
    <t>上野AC</t>
    <rPh sb="0" eb="2">
      <t>ウエノ</t>
    </rPh>
    <phoneticPr fontId="10"/>
  </si>
  <si>
    <t>モリタ　カズハ</t>
    <phoneticPr fontId="10"/>
  </si>
  <si>
    <t>6-44</t>
    <phoneticPr fontId="10"/>
  </si>
  <si>
    <t>森田　万葉　</t>
    <rPh sb="0" eb="2">
      <t>モリタ</t>
    </rPh>
    <rPh sb="3" eb="4">
      <t>マン</t>
    </rPh>
    <rPh sb="4" eb="5">
      <t>ハ</t>
    </rPh>
    <phoneticPr fontId="10"/>
  </si>
  <si>
    <t>サカグチ　ヒユナ</t>
    <phoneticPr fontId="10"/>
  </si>
  <si>
    <t>6-35</t>
    <phoneticPr fontId="10"/>
  </si>
  <si>
    <t>坂口　姫由梨</t>
    <rPh sb="0" eb="2">
      <t>サカグチ</t>
    </rPh>
    <rPh sb="3" eb="4">
      <t>ヒメ</t>
    </rPh>
    <rPh sb="4" eb="5">
      <t>ユ</t>
    </rPh>
    <rPh sb="5" eb="6">
      <t>リ</t>
    </rPh>
    <phoneticPr fontId="10"/>
  </si>
  <si>
    <t>トビオカ　アコ</t>
    <phoneticPr fontId="10"/>
  </si>
  <si>
    <t>6-61</t>
    <phoneticPr fontId="10"/>
  </si>
  <si>
    <t>飛岡　愛心</t>
    <rPh sb="0" eb="2">
      <t>トビオカ</t>
    </rPh>
    <rPh sb="3" eb="4">
      <t>アイ</t>
    </rPh>
    <rPh sb="4" eb="5">
      <t>ココロ</t>
    </rPh>
    <phoneticPr fontId="10"/>
  </si>
  <si>
    <t>ヤマモト　マオ</t>
    <phoneticPr fontId="10"/>
  </si>
  <si>
    <t>6-37</t>
    <phoneticPr fontId="10"/>
  </si>
  <si>
    <t>山本　真緒</t>
    <rPh sb="0" eb="2">
      <t>ヤマモト</t>
    </rPh>
    <rPh sb="3" eb="5">
      <t>マオ</t>
    </rPh>
    <phoneticPr fontId="10"/>
  </si>
  <si>
    <t>カワ　ヒマリ</t>
    <phoneticPr fontId="10"/>
  </si>
  <si>
    <t>6-57</t>
    <phoneticPr fontId="10"/>
  </si>
  <si>
    <t>川　ひま里</t>
    <rPh sb="0" eb="1">
      <t>カワ</t>
    </rPh>
    <rPh sb="4" eb="5">
      <t>サト</t>
    </rPh>
    <phoneticPr fontId="10"/>
  </si>
  <si>
    <t>モリヤマ　ハルコ</t>
    <phoneticPr fontId="10"/>
  </si>
  <si>
    <t>6-45</t>
    <phoneticPr fontId="10"/>
  </si>
  <si>
    <t>森山　暖子</t>
    <rPh sb="0" eb="2">
      <t>モリヤマ</t>
    </rPh>
    <rPh sb="3" eb="4">
      <t>アタタ</t>
    </rPh>
    <rPh sb="4" eb="5">
      <t>コ</t>
    </rPh>
    <phoneticPr fontId="10"/>
  </si>
  <si>
    <t>オカノ　キヨ</t>
    <phoneticPr fontId="10"/>
  </si>
  <si>
    <t>6-52</t>
    <phoneticPr fontId="10"/>
  </si>
  <si>
    <t>岡野　希世</t>
    <rPh sb="0" eb="2">
      <t>オカノ</t>
    </rPh>
    <rPh sb="3" eb="5">
      <t>キセイ</t>
    </rPh>
    <phoneticPr fontId="10"/>
  </si>
  <si>
    <t>オオモリ　ミナ</t>
    <phoneticPr fontId="10"/>
  </si>
  <si>
    <t>6-63</t>
    <phoneticPr fontId="10"/>
  </si>
  <si>
    <t>大森　美奈</t>
    <rPh sb="0" eb="2">
      <t>オオモリ</t>
    </rPh>
    <rPh sb="3" eb="5">
      <t>ミナ</t>
    </rPh>
    <phoneticPr fontId="10"/>
  </si>
  <si>
    <t>オザキ　サクヤ</t>
    <phoneticPr fontId="10"/>
  </si>
  <si>
    <t>6-41</t>
    <phoneticPr fontId="10"/>
  </si>
  <si>
    <t>尾崎　咲耶</t>
    <rPh sb="0" eb="2">
      <t>オザキ</t>
    </rPh>
    <rPh sb="3" eb="4">
      <t>サ</t>
    </rPh>
    <rPh sb="4" eb="5">
      <t>ヤ</t>
    </rPh>
    <phoneticPr fontId="10"/>
  </si>
  <si>
    <t>フナダ　カンナ</t>
    <phoneticPr fontId="10"/>
  </si>
  <si>
    <t>6-43</t>
    <phoneticPr fontId="10"/>
  </si>
  <si>
    <t>鮒田　栞奈</t>
    <rPh sb="0" eb="2">
      <t>フナダ</t>
    </rPh>
    <rPh sb="3" eb="5">
      <t>カンナ</t>
    </rPh>
    <phoneticPr fontId="10"/>
  </si>
  <si>
    <t>ナカイ　ココ</t>
    <phoneticPr fontId="10"/>
  </si>
  <si>
    <t>6-34</t>
    <phoneticPr fontId="10"/>
  </si>
  <si>
    <t>中井　心湖</t>
    <rPh sb="0" eb="2">
      <t>ナカイ</t>
    </rPh>
    <rPh sb="3" eb="4">
      <t>ココロ</t>
    </rPh>
    <rPh sb="4" eb="5">
      <t>ミズウミ</t>
    </rPh>
    <phoneticPr fontId="10"/>
  </si>
  <si>
    <t>タニミズ　ハルネ</t>
    <phoneticPr fontId="10"/>
  </si>
  <si>
    <t>6-38</t>
    <phoneticPr fontId="10"/>
  </si>
  <si>
    <t>谷水　陽音</t>
    <rPh sb="0" eb="2">
      <t>タニミズ</t>
    </rPh>
    <rPh sb="3" eb="4">
      <t>ヨウ</t>
    </rPh>
    <rPh sb="4" eb="5">
      <t>オト</t>
    </rPh>
    <phoneticPr fontId="10"/>
  </si>
  <si>
    <t>　ハヤシ　アンナ</t>
    <phoneticPr fontId="10"/>
  </si>
  <si>
    <t>6-49</t>
    <phoneticPr fontId="10"/>
  </si>
  <si>
    <t>林　杏奈</t>
    <rPh sb="0" eb="1">
      <t>ハヤシ</t>
    </rPh>
    <rPh sb="2" eb="4">
      <t>アンナ</t>
    </rPh>
    <phoneticPr fontId="10"/>
  </si>
  <si>
    <t>キシエ　ルウ</t>
    <phoneticPr fontId="10"/>
  </si>
  <si>
    <t>6-32</t>
    <phoneticPr fontId="10"/>
  </si>
  <si>
    <t>岸江　流羽</t>
    <rPh sb="0" eb="2">
      <t>キシエ</t>
    </rPh>
    <rPh sb="3" eb="4">
      <t>ナガ</t>
    </rPh>
    <rPh sb="4" eb="5">
      <t>ハネ</t>
    </rPh>
    <phoneticPr fontId="10"/>
  </si>
  <si>
    <t>イナガキ　シンカ</t>
    <phoneticPr fontId="10"/>
  </si>
  <si>
    <t>6-55</t>
    <phoneticPr fontId="10"/>
  </si>
  <si>
    <t>稲垣　心佳</t>
    <rPh sb="0" eb="2">
      <t>イナガキ</t>
    </rPh>
    <rPh sb="3" eb="4">
      <t>ココロ</t>
    </rPh>
    <rPh sb="4" eb="5">
      <t>カ</t>
    </rPh>
    <phoneticPr fontId="10"/>
  </si>
  <si>
    <t>トヨミ　マナ</t>
    <phoneticPr fontId="10"/>
  </si>
  <si>
    <t>6-58</t>
    <phoneticPr fontId="10"/>
  </si>
  <si>
    <t>豊味　真和</t>
    <rPh sb="0" eb="1">
      <t>トヨ</t>
    </rPh>
    <rPh sb="1" eb="2">
      <t>アジ</t>
    </rPh>
    <rPh sb="3" eb="4">
      <t>マ</t>
    </rPh>
    <rPh sb="4" eb="5">
      <t>ナゴム</t>
    </rPh>
    <phoneticPr fontId="10"/>
  </si>
  <si>
    <t>シマダ　カスミ</t>
    <phoneticPr fontId="10"/>
  </si>
  <si>
    <t>6-54</t>
    <phoneticPr fontId="10"/>
  </si>
  <si>
    <t>嶋田　佳純</t>
    <rPh sb="0" eb="2">
      <t>シマダ</t>
    </rPh>
    <rPh sb="3" eb="5">
      <t>カスミ</t>
    </rPh>
    <phoneticPr fontId="10"/>
  </si>
  <si>
    <t>美杉陸上クラブ</t>
    <rPh sb="0" eb="4">
      <t>ミスギリクジョウ</t>
    </rPh>
    <phoneticPr fontId="10"/>
  </si>
  <si>
    <t>エビハラ　モエコ</t>
    <phoneticPr fontId="10"/>
  </si>
  <si>
    <t>6-39</t>
    <phoneticPr fontId="10"/>
  </si>
  <si>
    <t>海老原　百慧子</t>
    <rPh sb="0" eb="3">
      <t>エビハラ</t>
    </rPh>
    <rPh sb="4" eb="5">
      <t>ヒャク</t>
    </rPh>
    <rPh sb="5" eb="6">
      <t>ケイ</t>
    </rPh>
    <rPh sb="6" eb="7">
      <t>コ</t>
    </rPh>
    <phoneticPr fontId="10"/>
  </si>
  <si>
    <t>ウエナガ　ヒナコ</t>
    <phoneticPr fontId="10"/>
  </si>
  <si>
    <t>6-60</t>
    <phoneticPr fontId="10"/>
  </si>
  <si>
    <t>上永　陽奈子</t>
    <rPh sb="0" eb="2">
      <t>ウエナガ</t>
    </rPh>
    <rPh sb="3" eb="4">
      <t>ヨウ</t>
    </rPh>
    <rPh sb="4" eb="5">
      <t>ナ</t>
    </rPh>
    <rPh sb="5" eb="6">
      <t>コ</t>
    </rPh>
    <phoneticPr fontId="10"/>
  </si>
  <si>
    <t>ニシダ　ナルミ</t>
    <phoneticPr fontId="10"/>
  </si>
  <si>
    <t>6-48</t>
    <phoneticPr fontId="10"/>
  </si>
  <si>
    <t>西田　成美</t>
    <rPh sb="0" eb="2">
      <t>ニシダ</t>
    </rPh>
    <rPh sb="3" eb="5">
      <t>ナルミ</t>
    </rPh>
    <phoneticPr fontId="10"/>
  </si>
  <si>
    <t>タケウチ　ナギサ</t>
    <phoneticPr fontId="10"/>
  </si>
  <si>
    <t>6-36</t>
    <phoneticPr fontId="10"/>
  </si>
  <si>
    <t>竹内　渚</t>
    <rPh sb="0" eb="2">
      <t>タケウチ</t>
    </rPh>
    <rPh sb="3" eb="4">
      <t>ナギサ</t>
    </rPh>
    <phoneticPr fontId="10"/>
  </si>
  <si>
    <t>フジワラ　ヨウ</t>
    <phoneticPr fontId="10"/>
  </si>
  <si>
    <t>6-59</t>
    <phoneticPr fontId="10"/>
  </si>
  <si>
    <t>藤原　瑶</t>
    <rPh sb="0" eb="2">
      <t>フジワラ</t>
    </rPh>
    <rPh sb="3" eb="4">
      <t>ヨウ</t>
    </rPh>
    <phoneticPr fontId="10"/>
  </si>
  <si>
    <t>ツジ　レイジュ</t>
    <phoneticPr fontId="10"/>
  </si>
  <si>
    <t>6-51</t>
    <phoneticPr fontId="10"/>
  </si>
  <si>
    <t>辻　怜樹</t>
    <rPh sb="0" eb="1">
      <t>ツジ</t>
    </rPh>
    <rPh sb="2" eb="3">
      <t>レイ</t>
    </rPh>
    <rPh sb="3" eb="4">
      <t>ジュ</t>
    </rPh>
    <phoneticPr fontId="10"/>
  </si>
  <si>
    <t>スギモト　ハナ</t>
    <phoneticPr fontId="10"/>
  </si>
  <si>
    <t>6-33</t>
    <phoneticPr fontId="10"/>
  </si>
  <si>
    <t>杉本　花</t>
    <rPh sb="0" eb="2">
      <t>スギモト</t>
    </rPh>
    <rPh sb="3" eb="4">
      <t>ハナ</t>
    </rPh>
    <phoneticPr fontId="10"/>
  </si>
  <si>
    <t>クスモト　ルカ</t>
    <phoneticPr fontId="10"/>
  </si>
  <si>
    <t>6-42</t>
    <phoneticPr fontId="10"/>
  </si>
  <si>
    <t>楠本　瑠花</t>
    <rPh sb="0" eb="2">
      <t>クスモト</t>
    </rPh>
    <rPh sb="3" eb="4">
      <t>ル</t>
    </rPh>
    <rPh sb="4" eb="5">
      <t>ハナ</t>
    </rPh>
    <phoneticPr fontId="10"/>
  </si>
  <si>
    <t>キジマ　ユウナ</t>
    <phoneticPr fontId="10"/>
  </si>
  <si>
    <t>6-64</t>
    <phoneticPr fontId="10"/>
  </si>
  <si>
    <t>木嶋　ゆうな</t>
    <rPh sb="0" eb="2">
      <t>キジマ</t>
    </rPh>
    <phoneticPr fontId="10"/>
  </si>
  <si>
    <t>走種目</t>
    <phoneticPr fontId="5"/>
  </si>
  <si>
    <t>DNS</t>
    <phoneticPr fontId="5"/>
  </si>
  <si>
    <t>-</t>
    <phoneticPr fontId="5"/>
  </si>
  <si>
    <t>-</t>
    <phoneticPr fontId="5"/>
  </si>
  <si>
    <t>走種目</t>
    <phoneticPr fontId="5"/>
  </si>
  <si>
    <t>DNS</t>
    <phoneticPr fontId="5"/>
  </si>
  <si>
    <t>-</t>
    <phoneticPr fontId="5"/>
  </si>
  <si>
    <t>-</t>
    <phoneticPr fontId="5"/>
  </si>
  <si>
    <t>ムラタ　ノキヤ</t>
    <phoneticPr fontId="10"/>
  </si>
  <si>
    <t>順位</t>
    <rPh sb="0" eb="2">
      <t>ジュンイ</t>
    </rPh>
    <phoneticPr fontId="5"/>
  </si>
  <si>
    <t>ハマグチ アオイ</t>
    <phoneticPr fontId="10"/>
  </si>
  <si>
    <t>オオムラ イチカ</t>
    <phoneticPr fontId="10"/>
  </si>
  <si>
    <t>ナカバヤシ クウ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</si>
</sst>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_);[Red]\(0\)"/>
    <numFmt numFmtId="177" formatCode="0.0_);[Red]\(0.0\)"/>
    <numFmt numFmtId="178" formatCode="0.00_);[Red]\(0.00\)"/>
    <numFmt numFmtId="179" formatCode="0.00_ "/>
    <numFmt numFmtId="180" formatCode="0_ "/>
    <numFmt numFmtId="182" formatCode="0.0_ "/>
  </numFmts>
  <fonts count="1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u/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indexed="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2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9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94">
    <xf numFmtId="0" fontId="2" fillId="0" borderId="0" xfId="0" applyFont="1"/>
    <xf numFmtId="0" fontId="3" fillId="0" borderId="0" xfId="0" applyFont="1" applyFill="1" applyBorder="1"/>
    <xf numFmtId="0" fontId="2" fillId="0" borderId="0" xfId="0" applyFont="1" applyFill="1" applyBorder="1"/>
    <xf numFmtId="176" fontId="3" fillId="0" borderId="0" xfId="0" applyNumberFormat="1" applyFont="1" applyFill="1" applyBorder="1"/>
    <xf numFmtId="178" fontId="3" fillId="0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/>
    <xf numFmtId="178" fontId="3" fillId="0" borderId="1" xfId="0" applyNumberFormat="1" applyFont="1" applyFill="1" applyBorder="1"/>
    <xf numFmtId="179" fontId="3" fillId="0" borderId="1" xfId="0" applyNumberFormat="1" applyFont="1" applyFill="1" applyBorder="1" applyAlignment="1">
      <alignment horizontal="right"/>
    </xf>
    <xf numFmtId="1" fontId="3" fillId="0" borderId="0" xfId="0" applyNumberFormat="1" applyFont="1" applyFill="1" applyBorder="1"/>
    <xf numFmtId="179" fontId="3" fillId="0" borderId="0" xfId="0" applyNumberFormat="1" applyFont="1" applyFill="1" applyBorder="1"/>
    <xf numFmtId="178" fontId="3" fillId="0" borderId="0" xfId="0" applyNumberFormat="1" applyFont="1" applyFill="1" applyBorder="1" applyAlignment="1">
      <alignment horizontal="center"/>
    </xf>
    <xf numFmtId="178" fontId="3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176" fontId="3" fillId="0" borderId="1" xfId="0" applyNumberFormat="1" applyFont="1" applyFill="1" applyBorder="1"/>
    <xf numFmtId="180" fontId="3" fillId="0" borderId="1" xfId="0" applyNumberFormat="1" applyFont="1" applyFill="1" applyBorder="1"/>
    <xf numFmtId="0" fontId="3" fillId="0" borderId="0" xfId="0" applyFont="1" applyFill="1" applyBorder="1" applyAlignment="1">
      <alignment horizontal="center"/>
    </xf>
    <xf numFmtId="179" fontId="3" fillId="0" borderId="1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177" fontId="3" fillId="0" borderId="1" xfId="0" applyNumberFormat="1" applyFont="1" applyFill="1" applyBorder="1"/>
    <xf numFmtId="177" fontId="3" fillId="0" borderId="1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center"/>
    </xf>
    <xf numFmtId="176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horizontal="center"/>
    </xf>
    <xf numFmtId="182" fontId="3" fillId="0" borderId="1" xfId="0" applyNumberFormat="1" applyFont="1" applyFill="1" applyBorder="1" applyAlignment="1"/>
    <xf numFmtId="176" fontId="8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49" fontId="11" fillId="0" borderId="8" xfId="3" applyNumberFormat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49" fontId="11" fillId="0" borderId="4" xfId="3" applyNumberFormat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0" fontId="14" fillId="0" borderId="12" xfId="1" applyFont="1" applyBorder="1" applyAlignment="1">
      <alignment horizontal="center" vertical="center"/>
    </xf>
    <xf numFmtId="49" fontId="12" fillId="0" borderId="13" xfId="3" applyNumberFormat="1" applyFont="1" applyBorder="1" applyAlignment="1">
      <alignment horizontal="center" vertical="center"/>
    </xf>
    <xf numFmtId="49" fontId="12" fillId="0" borderId="7" xfId="3" applyNumberFormat="1" applyFont="1" applyBorder="1" applyAlignment="1">
      <alignment horizontal="center" vertical="center"/>
    </xf>
    <xf numFmtId="49" fontId="14" fillId="0" borderId="10" xfId="3" applyNumberFormat="1" applyFont="1" applyBorder="1" applyAlignment="1">
      <alignment horizontal="center" vertical="center"/>
    </xf>
    <xf numFmtId="49" fontId="12" fillId="0" borderId="14" xfId="3" applyNumberFormat="1" applyFont="1" applyBorder="1" applyAlignment="1">
      <alignment horizontal="center" vertical="center"/>
    </xf>
    <xf numFmtId="49" fontId="12" fillId="0" borderId="5" xfId="3" applyNumberFormat="1" applyFont="1" applyBorder="1" applyAlignment="1">
      <alignment horizontal="center" vertical="center"/>
    </xf>
    <xf numFmtId="49" fontId="14" fillId="0" borderId="12" xfId="3" applyNumberFormat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11" xfId="5" applyFont="1" applyBorder="1" applyAlignment="1">
      <alignment horizontal="center" vertical="center"/>
    </xf>
    <xf numFmtId="0" fontId="14" fillId="0" borderId="12" xfId="5" applyFont="1" applyBorder="1" applyAlignment="1">
      <alignment horizontal="center" vertical="center"/>
    </xf>
    <xf numFmtId="49" fontId="11" fillId="0" borderId="15" xfId="3" applyNumberFormat="1" applyFont="1" applyBorder="1" applyAlignment="1">
      <alignment horizontal="center" vertical="center"/>
    </xf>
    <xf numFmtId="49" fontId="11" fillId="0" borderId="16" xfId="3" applyNumberFormat="1" applyFont="1" applyBorder="1" applyAlignment="1">
      <alignment horizontal="center" vertical="center"/>
    </xf>
    <xf numFmtId="49" fontId="12" fillId="0" borderId="16" xfId="3" applyNumberFormat="1" applyFont="1" applyBorder="1" applyAlignment="1">
      <alignment horizontal="center" vertical="center"/>
    </xf>
    <xf numFmtId="49" fontId="11" fillId="0" borderId="11" xfId="3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/>
    </xf>
    <xf numFmtId="49" fontId="11" fillId="0" borderId="18" xfId="3" applyNumberFormat="1" applyFont="1" applyBorder="1" applyAlignment="1">
      <alignment horizontal="center" vertical="center"/>
    </xf>
    <xf numFmtId="49" fontId="12" fillId="0" borderId="20" xfId="3" applyNumberFormat="1" applyFont="1" applyBorder="1" applyAlignment="1">
      <alignment horizontal="center" vertical="center"/>
    </xf>
    <xf numFmtId="49" fontId="14" fillId="2" borderId="12" xfId="3" applyNumberFormat="1" applyFont="1" applyFill="1" applyBorder="1" applyAlignment="1">
      <alignment horizontal="center" vertical="center"/>
    </xf>
    <xf numFmtId="182" fontId="3" fillId="2" borderId="1" xfId="0" applyNumberFormat="1" applyFont="1" applyFill="1" applyBorder="1" applyAlignment="1"/>
    <xf numFmtId="176" fontId="3" fillId="2" borderId="1" xfId="0" applyNumberFormat="1" applyFont="1" applyFill="1" applyBorder="1"/>
    <xf numFmtId="178" fontId="3" fillId="2" borderId="1" xfId="0" applyNumberFormat="1" applyFont="1" applyFill="1" applyBorder="1"/>
    <xf numFmtId="179" fontId="3" fillId="2" borderId="1" xfId="0" applyNumberFormat="1" applyFont="1" applyFill="1" applyBorder="1" applyAlignment="1">
      <alignment horizontal="right"/>
    </xf>
    <xf numFmtId="49" fontId="11" fillId="2" borderId="8" xfId="3" applyNumberFormat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49" fontId="12" fillId="0" borderId="5" xfId="3" applyNumberFormat="1" applyFont="1" applyFill="1" applyBorder="1" applyAlignment="1">
      <alignment horizontal="center" vertical="center"/>
    </xf>
    <xf numFmtId="180" fontId="3" fillId="2" borderId="1" xfId="0" applyNumberFormat="1" applyFont="1" applyFill="1" applyBorder="1"/>
    <xf numFmtId="178" fontId="3" fillId="3" borderId="1" xfId="0" applyNumberFormat="1" applyFont="1" applyFill="1" applyBorder="1"/>
    <xf numFmtId="176" fontId="3" fillId="3" borderId="1" xfId="0" applyNumberFormat="1" applyFont="1" applyFill="1" applyBorder="1"/>
    <xf numFmtId="49" fontId="14" fillId="3" borderId="12" xfId="3" applyNumberFormat="1" applyFont="1" applyFill="1" applyBorder="1" applyAlignment="1">
      <alignment horizontal="center" vertical="center"/>
    </xf>
    <xf numFmtId="182" fontId="3" fillId="3" borderId="1" xfId="0" applyNumberFormat="1" applyFont="1" applyFill="1" applyBorder="1" applyAlignment="1"/>
    <xf numFmtId="179" fontId="3" fillId="3" borderId="1" xfId="0" applyNumberFormat="1" applyFont="1" applyFill="1" applyBorder="1" applyAlignment="1">
      <alignment horizontal="right"/>
    </xf>
    <xf numFmtId="177" fontId="3" fillId="2" borderId="1" xfId="0" applyNumberFormat="1" applyFont="1" applyFill="1" applyBorder="1"/>
    <xf numFmtId="179" fontId="3" fillId="2" borderId="1" xfId="0" applyNumberFormat="1" applyFont="1" applyFill="1" applyBorder="1"/>
    <xf numFmtId="49" fontId="12" fillId="0" borderId="4" xfId="3" applyNumberFormat="1" applyFont="1" applyBorder="1" applyAlignment="1">
      <alignment horizontal="center" vertical="center"/>
    </xf>
    <xf numFmtId="49" fontId="11" fillId="0" borderId="14" xfId="3" applyNumberFormat="1" applyFont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49" fontId="12" fillId="0" borderId="11" xfId="3" applyNumberFormat="1" applyFont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49" fontId="12" fillId="0" borderId="0" xfId="3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80" fontId="3" fillId="0" borderId="0" xfId="0" applyNumberFormat="1" applyFont="1" applyFill="1" applyBorder="1"/>
    <xf numFmtId="177" fontId="3" fillId="0" borderId="0" xfId="0" applyNumberFormat="1" applyFont="1" applyFill="1" applyBorder="1"/>
    <xf numFmtId="49" fontId="11" fillId="2" borderId="15" xfId="3" applyNumberFormat="1" applyFont="1" applyFill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center"/>
    </xf>
    <xf numFmtId="49" fontId="11" fillId="0" borderId="0" xfId="3" applyNumberFormat="1" applyFont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49" fontId="11" fillId="0" borderId="5" xfId="3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49" fontId="12" fillId="0" borderId="9" xfId="3" applyNumberFormat="1" applyFont="1" applyBorder="1" applyAlignment="1">
      <alignment horizontal="center" vertical="center"/>
    </xf>
    <xf numFmtId="49" fontId="12" fillId="2" borderId="4" xfId="3" applyNumberFormat="1" applyFont="1" applyFill="1" applyBorder="1" applyAlignment="1">
      <alignment horizontal="center" vertical="center"/>
    </xf>
    <xf numFmtId="49" fontId="11" fillId="0" borderId="13" xfId="3" applyNumberFormat="1" applyFont="1" applyBorder="1" applyAlignment="1">
      <alignment horizontal="center" vertical="center"/>
    </xf>
    <xf numFmtId="49" fontId="12" fillId="3" borderId="4" xfId="3" applyNumberFormat="1" applyFont="1" applyFill="1" applyBorder="1" applyAlignment="1">
      <alignment horizontal="center" vertical="center"/>
    </xf>
    <xf numFmtId="49" fontId="12" fillId="2" borderId="11" xfId="3" applyNumberFormat="1" applyFont="1" applyFill="1" applyBorder="1" applyAlignment="1">
      <alignment horizontal="center" vertical="center"/>
    </xf>
    <xf numFmtId="49" fontId="12" fillId="2" borderId="9" xfId="3" applyNumberFormat="1" applyFont="1" applyFill="1" applyBorder="1" applyAlignment="1">
      <alignment horizontal="center" vertical="center"/>
    </xf>
    <xf numFmtId="49" fontId="12" fillId="0" borderId="11" xfId="3" applyNumberFormat="1" applyFont="1" applyFill="1" applyBorder="1" applyAlignment="1">
      <alignment horizontal="center" vertical="center"/>
    </xf>
    <xf numFmtId="0" fontId="14" fillId="0" borderId="19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49" fontId="12" fillId="0" borderId="8" xfId="3" applyNumberFormat="1" applyFont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9" fillId="0" borderId="17" xfId="0" applyNumberFormat="1" applyFont="1" applyFill="1" applyBorder="1" applyAlignment="1">
      <alignment horizontal="center" vertical="center"/>
    </xf>
    <xf numFmtId="176" fontId="9" fillId="0" borderId="20" xfId="0" applyNumberFormat="1" applyFont="1" applyFill="1" applyBorder="1" applyAlignment="1">
      <alignment horizontal="center" vertical="center"/>
    </xf>
    <xf numFmtId="182" fontId="3" fillId="0" borderId="6" xfId="0" applyNumberFormat="1" applyFont="1" applyFill="1" applyBorder="1" applyAlignment="1"/>
    <xf numFmtId="176" fontId="3" fillId="0" borderId="6" xfId="0" applyNumberFormat="1" applyFont="1" applyFill="1" applyBorder="1"/>
    <xf numFmtId="178" fontId="3" fillId="0" borderId="6" xfId="0" applyNumberFormat="1" applyFont="1" applyFill="1" applyBorder="1"/>
    <xf numFmtId="179" fontId="3" fillId="0" borderId="6" xfId="0" applyNumberFormat="1" applyFont="1" applyFill="1" applyBorder="1" applyAlignment="1">
      <alignment horizontal="right"/>
    </xf>
    <xf numFmtId="176" fontId="3" fillId="0" borderId="22" xfId="0" applyNumberFormat="1" applyFont="1" applyFill="1" applyBorder="1"/>
    <xf numFmtId="49" fontId="8" fillId="0" borderId="23" xfId="0" applyNumberFormat="1" applyFont="1" applyFill="1" applyBorder="1" applyAlignment="1">
      <alignment horizontal="left" vertical="center"/>
    </xf>
    <xf numFmtId="176" fontId="3" fillId="0" borderId="24" xfId="0" applyNumberFormat="1" applyFont="1" applyFill="1" applyBorder="1"/>
    <xf numFmtId="176" fontId="8" fillId="0" borderId="22" xfId="0" applyNumberFormat="1" applyFont="1" applyFill="1" applyBorder="1" applyAlignment="1">
      <alignment horizontal="left" vertical="center"/>
    </xf>
    <xf numFmtId="176" fontId="8" fillId="0" borderId="23" xfId="0" applyNumberFormat="1" applyFont="1" applyFill="1" applyBorder="1" applyAlignment="1">
      <alignment horizontal="left" vertical="center"/>
    </xf>
    <xf numFmtId="176" fontId="8" fillId="0" borderId="25" xfId="0" applyNumberFormat="1" applyFont="1" applyFill="1" applyBorder="1" applyAlignment="1">
      <alignment horizontal="left" vertical="center"/>
    </xf>
    <xf numFmtId="176" fontId="3" fillId="0" borderId="26" xfId="0" applyNumberFormat="1" applyFont="1" applyFill="1" applyBorder="1"/>
    <xf numFmtId="176" fontId="3" fillId="0" borderId="27" xfId="0" applyNumberFormat="1" applyFont="1" applyFill="1" applyBorder="1" applyAlignment="1">
      <alignment horizontal="left"/>
    </xf>
    <xf numFmtId="49" fontId="4" fillId="0" borderId="28" xfId="0" applyNumberFormat="1" applyFont="1" applyFill="1" applyBorder="1" applyAlignment="1">
      <alignment horizontal="left"/>
    </xf>
    <xf numFmtId="176" fontId="4" fillId="0" borderId="29" xfId="0" applyNumberFormat="1" applyFont="1" applyFill="1" applyBorder="1" applyAlignment="1">
      <alignment horizontal="left"/>
    </xf>
    <xf numFmtId="176" fontId="4" fillId="0" borderId="28" xfId="0" applyNumberFormat="1" applyFont="1" applyFill="1" applyBorder="1" applyAlignment="1">
      <alignment horizontal="left"/>
    </xf>
    <xf numFmtId="176" fontId="4" fillId="0" borderId="27" xfId="0" applyNumberFormat="1" applyFont="1" applyFill="1" applyBorder="1" applyAlignment="1">
      <alignment horizontal="left"/>
    </xf>
    <xf numFmtId="176" fontId="3" fillId="0" borderId="30" xfId="0" applyNumberFormat="1" applyFont="1" applyFill="1" applyBorder="1" applyAlignment="1">
      <alignment horizontal="left"/>
    </xf>
    <xf numFmtId="176" fontId="9" fillId="0" borderId="31" xfId="0" applyNumberFormat="1" applyFont="1" applyFill="1" applyBorder="1" applyAlignment="1">
      <alignment horizontal="center"/>
    </xf>
    <xf numFmtId="176" fontId="9" fillId="0" borderId="32" xfId="0" applyNumberFormat="1" applyFont="1" applyFill="1" applyBorder="1" applyAlignment="1">
      <alignment horizontal="center"/>
    </xf>
    <xf numFmtId="176" fontId="3" fillId="0" borderId="32" xfId="0" applyNumberFormat="1" applyFont="1" applyFill="1" applyBorder="1"/>
    <xf numFmtId="49" fontId="8" fillId="0" borderId="33" xfId="0" applyNumberFormat="1" applyFont="1" applyFill="1" applyBorder="1" applyAlignment="1">
      <alignment horizontal="left" vertical="center"/>
    </xf>
    <xf numFmtId="176" fontId="3" fillId="0" borderId="34" xfId="0" applyNumberFormat="1" applyFont="1" applyFill="1" applyBorder="1"/>
    <xf numFmtId="176" fontId="8" fillId="0" borderId="32" xfId="0" applyNumberFormat="1" applyFont="1" applyFill="1" applyBorder="1" applyAlignment="1">
      <alignment horizontal="left" vertical="center"/>
    </xf>
    <xf numFmtId="176" fontId="8" fillId="0" borderId="33" xfId="0" applyNumberFormat="1" applyFont="1" applyFill="1" applyBorder="1" applyAlignment="1">
      <alignment horizontal="left" vertical="center"/>
    </xf>
    <xf numFmtId="176" fontId="8" fillId="0" borderId="35" xfId="0" applyNumberFormat="1" applyFont="1" applyFill="1" applyBorder="1" applyAlignment="1">
      <alignment horizontal="left" vertical="center"/>
    </xf>
    <xf numFmtId="0" fontId="12" fillId="0" borderId="36" xfId="1" applyFont="1" applyFill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49" fontId="12" fillId="0" borderId="15" xfId="3" applyNumberFormat="1" applyFont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16" xfId="5" applyFont="1" applyBorder="1" applyAlignment="1">
      <alignment horizontal="center" vertical="center"/>
    </xf>
    <xf numFmtId="49" fontId="16" fillId="0" borderId="5" xfId="3" applyNumberFormat="1" applyFont="1" applyBorder="1" applyAlignment="1">
      <alignment horizontal="distributed" vertical="center" justifyLastLine="1"/>
    </xf>
    <xf numFmtId="0" fontId="3" fillId="0" borderId="21" xfId="0" applyFont="1" applyFill="1" applyBorder="1" applyAlignment="1">
      <alignment horizontal="center"/>
    </xf>
    <xf numFmtId="49" fontId="11" fillId="0" borderId="37" xfId="3" applyNumberFormat="1" applyFont="1" applyBorder="1" applyAlignment="1">
      <alignment horizontal="center" vertical="center"/>
    </xf>
    <xf numFmtId="0" fontId="12" fillId="0" borderId="24" xfId="1" applyFont="1" applyFill="1" applyBorder="1" applyAlignment="1">
      <alignment horizontal="center" vertical="center"/>
    </xf>
    <xf numFmtId="0" fontId="13" fillId="0" borderId="38" xfId="1" applyFont="1" applyBorder="1" applyAlignment="1">
      <alignment horizontal="center" vertical="center"/>
    </xf>
    <xf numFmtId="182" fontId="3" fillId="0" borderId="39" xfId="0" applyNumberFormat="1" applyFont="1" applyFill="1" applyBorder="1" applyAlignment="1"/>
    <xf numFmtId="176" fontId="3" fillId="0" borderId="39" xfId="0" applyNumberFormat="1" applyFont="1" applyFill="1" applyBorder="1"/>
    <xf numFmtId="178" fontId="3" fillId="0" borderId="39" xfId="0" applyNumberFormat="1" applyFont="1" applyFill="1" applyBorder="1"/>
    <xf numFmtId="179" fontId="3" fillId="0" borderId="39" xfId="0" applyNumberFormat="1" applyFont="1" applyFill="1" applyBorder="1" applyAlignment="1">
      <alignment horizontal="right"/>
    </xf>
    <xf numFmtId="176" fontId="3" fillId="0" borderId="38" xfId="0" applyNumberFormat="1" applyFont="1" applyFill="1" applyBorder="1"/>
    <xf numFmtId="0" fontId="3" fillId="0" borderId="40" xfId="0" applyFont="1" applyFill="1" applyBorder="1" applyAlignment="1">
      <alignment horizontal="center"/>
    </xf>
    <xf numFmtId="176" fontId="3" fillId="0" borderId="12" xfId="0" applyNumberFormat="1" applyFont="1" applyFill="1" applyBorder="1"/>
    <xf numFmtId="0" fontId="3" fillId="0" borderId="26" xfId="0" applyFont="1" applyFill="1" applyBorder="1" applyAlignment="1">
      <alignment horizontal="center"/>
    </xf>
    <xf numFmtId="49" fontId="11" fillId="0" borderId="41" xfId="3" applyNumberFormat="1" applyFont="1" applyBorder="1" applyAlignment="1">
      <alignment horizontal="center" vertical="center"/>
    </xf>
    <xf numFmtId="0" fontId="12" fillId="0" borderId="42" xfId="1" applyFont="1" applyBorder="1" applyAlignment="1">
      <alignment horizontal="center" vertical="center"/>
    </xf>
    <xf numFmtId="49" fontId="16" fillId="0" borderId="43" xfId="3" applyNumberFormat="1" applyFont="1" applyBorder="1" applyAlignment="1">
      <alignment horizontal="distributed" vertical="center" justifyLastLine="1"/>
    </xf>
    <xf numFmtId="0" fontId="13" fillId="0" borderId="44" xfId="1" applyFont="1" applyBorder="1" applyAlignment="1">
      <alignment horizontal="center" vertical="center"/>
    </xf>
    <xf numFmtId="182" fontId="3" fillId="0" borderId="45" xfId="0" applyNumberFormat="1" applyFont="1" applyFill="1" applyBorder="1" applyAlignment="1"/>
    <xf numFmtId="176" fontId="3" fillId="0" borderId="45" xfId="0" applyNumberFormat="1" applyFont="1" applyFill="1" applyBorder="1"/>
    <xf numFmtId="178" fontId="3" fillId="0" borderId="45" xfId="0" applyNumberFormat="1" applyFont="1" applyFill="1" applyBorder="1"/>
    <xf numFmtId="179" fontId="3" fillId="0" borderId="45" xfId="0" applyNumberFormat="1" applyFont="1" applyFill="1" applyBorder="1" applyAlignment="1">
      <alignment horizontal="right"/>
    </xf>
    <xf numFmtId="176" fontId="3" fillId="0" borderId="44" xfId="0" applyNumberFormat="1" applyFont="1" applyFill="1" applyBorder="1"/>
    <xf numFmtId="176" fontId="9" fillId="0" borderId="46" xfId="0" applyNumberFormat="1" applyFont="1" applyFill="1" applyBorder="1" applyAlignment="1">
      <alignment horizontal="center"/>
    </xf>
    <xf numFmtId="176" fontId="9" fillId="0" borderId="47" xfId="0" applyNumberFormat="1" applyFont="1" applyFill="1" applyBorder="1" applyAlignment="1">
      <alignment horizontal="center"/>
    </xf>
    <xf numFmtId="176" fontId="3" fillId="0" borderId="47" xfId="0" applyNumberFormat="1" applyFont="1" applyFill="1" applyBorder="1"/>
    <xf numFmtId="176" fontId="3" fillId="0" borderId="48" xfId="0" applyNumberFormat="1" applyFont="1" applyFill="1" applyBorder="1"/>
    <xf numFmtId="176" fontId="3" fillId="0" borderId="28" xfId="0" applyNumberFormat="1" applyFont="1" applyFill="1" applyBorder="1" applyAlignment="1">
      <alignment horizontal="left"/>
    </xf>
    <xf numFmtId="0" fontId="12" fillId="2" borderId="3" xfId="1" applyFont="1" applyFill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176" fontId="3" fillId="2" borderId="12" xfId="0" applyNumberFormat="1" applyFont="1" applyFill="1" applyBorder="1"/>
    <xf numFmtId="49" fontId="11" fillId="2" borderId="42" xfId="3" applyNumberFormat="1" applyFont="1" applyFill="1" applyBorder="1" applyAlignment="1">
      <alignment horizontal="center" vertical="center"/>
    </xf>
    <xf numFmtId="0" fontId="12" fillId="2" borderId="42" xfId="1" applyFont="1" applyFill="1" applyBorder="1" applyAlignment="1">
      <alignment horizontal="center" vertical="center"/>
    </xf>
    <xf numFmtId="0" fontId="12" fillId="2" borderId="29" xfId="1" applyFont="1" applyFill="1" applyBorder="1" applyAlignment="1">
      <alignment horizontal="center" vertical="center"/>
    </xf>
    <xf numFmtId="0" fontId="14" fillId="2" borderId="44" xfId="1" applyFont="1" applyFill="1" applyBorder="1" applyAlignment="1">
      <alignment horizontal="center" vertical="center"/>
    </xf>
    <xf numFmtId="177" fontId="3" fillId="2" borderId="45" xfId="0" applyNumberFormat="1" applyFont="1" applyFill="1" applyBorder="1" applyAlignment="1">
      <alignment horizontal="right"/>
    </xf>
    <xf numFmtId="176" fontId="3" fillId="2" borderId="45" xfId="0" applyNumberFormat="1" applyFont="1" applyFill="1" applyBorder="1"/>
    <xf numFmtId="178" fontId="3" fillId="2" borderId="45" xfId="0" applyNumberFormat="1" applyFont="1" applyFill="1" applyBorder="1"/>
    <xf numFmtId="179" fontId="3" fillId="2" borderId="45" xfId="0" applyNumberFormat="1" applyFont="1" applyFill="1" applyBorder="1" applyAlignment="1">
      <alignment horizontal="right"/>
    </xf>
    <xf numFmtId="180" fontId="3" fillId="2" borderId="45" xfId="0" applyNumberFormat="1" applyFont="1" applyFill="1" applyBorder="1"/>
    <xf numFmtId="176" fontId="3" fillId="2" borderId="44" xfId="0" applyNumberFormat="1" applyFont="1" applyFill="1" applyBorder="1"/>
    <xf numFmtId="0" fontId="9" fillId="0" borderId="17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14" fillId="0" borderId="10" xfId="5" applyFont="1" applyBorder="1" applyAlignment="1">
      <alignment horizontal="center" vertical="center"/>
    </xf>
    <xf numFmtId="177" fontId="3" fillId="0" borderId="6" xfId="0" applyNumberFormat="1" applyFont="1" applyFill="1" applyBorder="1"/>
    <xf numFmtId="179" fontId="3" fillId="0" borderId="6" xfId="0" applyNumberFormat="1" applyFont="1" applyFill="1" applyBorder="1"/>
    <xf numFmtId="180" fontId="3" fillId="0" borderId="6" xfId="0" applyNumberFormat="1" applyFont="1" applyFill="1" applyBorder="1"/>
    <xf numFmtId="176" fontId="3" fillId="0" borderId="10" xfId="0" applyNumberFormat="1" applyFont="1" applyFill="1" applyBorder="1"/>
    <xf numFmtId="0" fontId="3" fillId="0" borderId="31" xfId="0" applyFont="1" applyFill="1" applyBorder="1"/>
    <xf numFmtId="0" fontId="3" fillId="0" borderId="32" xfId="0" applyFont="1" applyFill="1" applyBorder="1"/>
    <xf numFmtId="49" fontId="4" fillId="0" borderId="47" xfId="0" applyNumberFormat="1" applyFont="1" applyFill="1" applyBorder="1" applyAlignment="1">
      <alignment horizontal="left"/>
    </xf>
    <xf numFmtId="176" fontId="4" fillId="0" borderId="34" xfId="0" applyNumberFormat="1" applyFont="1" applyFill="1" applyBorder="1" applyAlignment="1">
      <alignment horizontal="left"/>
    </xf>
    <xf numFmtId="176" fontId="4" fillId="0" borderId="47" xfId="0" applyNumberFormat="1" applyFont="1" applyFill="1" applyBorder="1" applyAlignment="1">
      <alignment horizontal="left"/>
    </xf>
    <xf numFmtId="176" fontId="4" fillId="0" borderId="32" xfId="0" applyNumberFormat="1" applyFont="1" applyFill="1" applyBorder="1" applyAlignment="1">
      <alignment horizontal="left"/>
    </xf>
    <xf numFmtId="176" fontId="3" fillId="0" borderId="35" xfId="0" applyNumberFormat="1" applyFont="1" applyFill="1" applyBorder="1" applyAlignment="1">
      <alignment horizontal="left"/>
    </xf>
    <xf numFmtId="0" fontId="9" fillId="0" borderId="50" xfId="0" applyFont="1" applyFill="1" applyBorder="1" applyAlignment="1">
      <alignment horizontal="center"/>
    </xf>
    <xf numFmtId="0" fontId="9" fillId="0" borderId="51" xfId="0" applyFont="1" applyFill="1" applyBorder="1" applyAlignment="1">
      <alignment horizontal="center"/>
    </xf>
    <xf numFmtId="0" fontId="3" fillId="0" borderId="51" xfId="0" applyFont="1" applyFill="1" applyBorder="1"/>
    <xf numFmtId="0" fontId="3" fillId="0" borderId="46" xfId="0" applyFont="1" applyFill="1" applyBorder="1"/>
    <xf numFmtId="0" fontId="3" fillId="0" borderId="47" xfId="0" applyFont="1" applyFill="1" applyBorder="1"/>
    <xf numFmtId="49" fontId="12" fillId="3" borderId="5" xfId="3" applyNumberFormat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49" fontId="12" fillId="3" borderId="16" xfId="3" applyNumberFormat="1" applyFont="1" applyFill="1" applyBorder="1" applyAlignment="1">
      <alignment horizontal="center" vertical="center"/>
    </xf>
    <xf numFmtId="49" fontId="16" fillId="2" borderId="11" xfId="3" applyNumberFormat="1" applyFont="1" applyFill="1" applyBorder="1" applyAlignment="1">
      <alignment horizontal="distributed" vertical="center" justifyLastLine="1"/>
    </xf>
    <xf numFmtId="176" fontId="3" fillId="3" borderId="12" xfId="0" applyNumberFormat="1" applyFont="1" applyFill="1" applyBorder="1"/>
    <xf numFmtId="49" fontId="12" fillId="2" borderId="41" xfId="3" applyNumberFormat="1" applyFont="1" applyFill="1" applyBorder="1" applyAlignment="1">
      <alignment horizontal="center" vertical="center"/>
    </xf>
    <xf numFmtId="49" fontId="12" fillId="2" borderId="52" xfId="3" applyNumberFormat="1" applyFont="1" applyFill="1" applyBorder="1" applyAlignment="1">
      <alignment horizontal="center" vertical="center"/>
    </xf>
    <xf numFmtId="49" fontId="14" fillId="2" borderId="44" xfId="3" applyNumberFormat="1" applyFont="1" applyFill="1" applyBorder="1" applyAlignment="1">
      <alignment horizontal="center" vertical="center"/>
    </xf>
    <xf numFmtId="182" fontId="3" fillId="2" borderId="45" xfId="0" applyNumberFormat="1" applyFont="1" applyFill="1" applyBorder="1" applyAlignment="1"/>
    <xf numFmtId="0" fontId="3" fillId="0" borderId="53" xfId="0" applyFont="1" applyFill="1" applyBorder="1" applyAlignment="1">
      <alignment horizontal="center"/>
    </xf>
    <xf numFmtId="1" fontId="3" fillId="0" borderId="12" xfId="0" applyNumberFormat="1" applyFont="1" applyFill="1" applyBorder="1"/>
    <xf numFmtId="0" fontId="3" fillId="0" borderId="48" xfId="0" applyFont="1" applyFill="1" applyBorder="1" applyAlignment="1">
      <alignment horizontal="center"/>
    </xf>
    <xf numFmtId="49" fontId="11" fillId="2" borderId="54" xfId="3" applyNumberFormat="1" applyFont="1" applyFill="1" applyBorder="1" applyAlignment="1">
      <alignment horizontal="center" vertical="center"/>
    </xf>
    <xf numFmtId="49" fontId="11" fillId="2" borderId="29" xfId="3" applyNumberFormat="1" applyFont="1" applyFill="1" applyBorder="1" applyAlignment="1">
      <alignment horizontal="center" vertical="center"/>
    </xf>
    <xf numFmtId="0" fontId="14" fillId="2" borderId="44" xfId="5" applyFont="1" applyFill="1" applyBorder="1" applyAlignment="1">
      <alignment horizontal="center" vertical="center"/>
    </xf>
    <xf numFmtId="1" fontId="3" fillId="2" borderId="45" xfId="0" applyNumberFormat="1" applyFont="1" applyFill="1" applyBorder="1"/>
    <xf numFmtId="179" fontId="15" fillId="2" borderId="45" xfId="0" applyNumberFormat="1" applyFont="1" applyFill="1" applyBorder="1" applyAlignment="1">
      <alignment horizontal="right"/>
    </xf>
    <xf numFmtId="1" fontId="15" fillId="2" borderId="45" xfId="0" applyNumberFormat="1" applyFont="1" applyFill="1" applyBorder="1"/>
    <xf numFmtId="1" fontId="3" fillId="2" borderId="44" xfId="0" applyNumberFormat="1" applyFont="1" applyFill="1" applyBorder="1"/>
    <xf numFmtId="177" fontId="3" fillId="0" borderId="6" xfId="0" applyNumberFormat="1" applyFont="1" applyFill="1" applyBorder="1" applyAlignment="1">
      <alignment horizontal="right"/>
    </xf>
    <xf numFmtId="1" fontId="3" fillId="0" borderId="6" xfId="0" applyNumberFormat="1" applyFont="1" applyFill="1" applyBorder="1"/>
    <xf numFmtId="1" fontId="3" fillId="0" borderId="10" xfId="0" applyNumberFormat="1" applyFont="1" applyFill="1" applyBorder="1"/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77" fontId="4" fillId="0" borderId="47" xfId="0" applyNumberFormat="1" applyFont="1" applyFill="1" applyBorder="1" applyAlignment="1">
      <alignment horizontal="left"/>
    </xf>
    <xf numFmtId="1" fontId="4" fillId="0" borderId="32" xfId="0" applyNumberFormat="1" applyFont="1" applyFill="1" applyBorder="1" applyAlignment="1">
      <alignment horizontal="left"/>
    </xf>
    <xf numFmtId="179" fontId="4" fillId="0" borderId="47" xfId="0" applyNumberFormat="1" applyFont="1" applyFill="1" applyBorder="1" applyAlignment="1">
      <alignment horizontal="left"/>
    </xf>
    <xf numFmtId="1" fontId="4" fillId="0" borderId="34" xfId="0" applyNumberFormat="1" applyFont="1" applyFill="1" applyBorder="1" applyAlignment="1">
      <alignment horizontal="left"/>
    </xf>
    <xf numFmtId="1" fontId="4" fillId="0" borderId="55" xfId="0" applyNumberFormat="1" applyFont="1" applyFill="1" applyBorder="1" applyAlignment="1">
      <alignment horizontal="left"/>
    </xf>
    <xf numFmtId="0" fontId="12" fillId="0" borderId="57" xfId="1" applyFont="1" applyFill="1" applyBorder="1" applyAlignment="1">
      <alignment horizontal="center" vertical="center"/>
    </xf>
    <xf numFmtId="0" fontId="12" fillId="0" borderId="57" xfId="1" applyFont="1" applyBorder="1" applyAlignment="1">
      <alignment horizontal="center" vertical="center"/>
    </xf>
    <xf numFmtId="0" fontId="12" fillId="0" borderId="57" xfId="5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49" fontId="12" fillId="0" borderId="58" xfId="3" applyNumberFormat="1" applyFont="1" applyBorder="1" applyAlignment="1">
      <alignment horizontal="center" vertical="center"/>
    </xf>
    <xf numFmtId="0" fontId="12" fillId="0" borderId="58" xfId="1" applyFont="1" applyBorder="1" applyAlignment="1">
      <alignment horizontal="center" vertical="center"/>
    </xf>
    <xf numFmtId="49" fontId="12" fillId="0" borderId="57" xfId="3" applyNumberFormat="1" applyFont="1" applyBorder="1" applyAlignment="1">
      <alignment horizontal="center" vertical="center"/>
    </xf>
    <xf numFmtId="49" fontId="12" fillId="0" borderId="59" xfId="3" applyNumberFormat="1" applyFont="1" applyBorder="1" applyAlignment="1">
      <alignment horizontal="center" vertical="center"/>
    </xf>
    <xf numFmtId="49" fontId="16" fillId="0" borderId="11" xfId="3" applyNumberFormat="1" applyFont="1" applyBorder="1" applyAlignment="1">
      <alignment horizontal="distributed" vertical="center" justifyLastLine="1"/>
    </xf>
    <xf numFmtId="49" fontId="12" fillId="0" borderId="37" xfId="3" applyNumberFormat="1" applyFont="1" applyBorder="1" applyAlignment="1">
      <alignment horizontal="center" vertical="center"/>
    </xf>
    <xf numFmtId="49" fontId="12" fillId="0" borderId="60" xfId="3" applyNumberFormat="1" applyFont="1" applyBorder="1" applyAlignment="1">
      <alignment horizontal="center" vertical="center"/>
    </xf>
    <xf numFmtId="49" fontId="14" fillId="0" borderId="38" xfId="3" applyNumberFormat="1" applyFont="1" applyBorder="1" applyAlignment="1">
      <alignment horizontal="center" vertical="center"/>
    </xf>
    <xf numFmtId="177" fontId="3" fillId="0" borderId="39" xfId="0" applyNumberFormat="1" applyFont="1" applyFill="1" applyBorder="1"/>
    <xf numFmtId="179" fontId="3" fillId="0" borderId="39" xfId="0" applyNumberFormat="1" applyFont="1" applyFill="1" applyBorder="1"/>
    <xf numFmtId="180" fontId="3" fillId="0" borderId="39" xfId="0" applyNumberFormat="1" applyFont="1" applyFill="1" applyBorder="1"/>
    <xf numFmtId="0" fontId="12" fillId="0" borderId="61" xfId="1" applyFont="1" applyBorder="1" applyAlignment="1">
      <alignment horizontal="center" vertical="center"/>
    </xf>
    <xf numFmtId="0" fontId="12" fillId="0" borderId="52" xfId="1" applyFont="1" applyBorder="1" applyAlignment="1">
      <alignment horizontal="center" vertical="center"/>
    </xf>
    <xf numFmtId="0" fontId="14" fillId="0" borderId="44" xfId="1" applyFont="1" applyBorder="1" applyAlignment="1">
      <alignment horizontal="center" vertical="center"/>
    </xf>
    <xf numFmtId="177" fontId="3" fillId="0" borderId="45" xfId="0" applyNumberFormat="1" applyFont="1" applyFill="1" applyBorder="1"/>
    <xf numFmtId="179" fontId="3" fillId="0" borderId="45" xfId="0" applyNumberFormat="1" applyFont="1" applyFill="1" applyBorder="1"/>
    <xf numFmtId="180" fontId="3" fillId="0" borderId="45" xfId="0" applyNumberFormat="1" applyFont="1" applyFill="1" applyBorder="1"/>
    <xf numFmtId="0" fontId="12" fillId="0" borderId="56" xfId="1" applyFont="1" applyFill="1" applyBorder="1" applyAlignment="1">
      <alignment horizontal="center" vertical="center"/>
    </xf>
    <xf numFmtId="0" fontId="12" fillId="0" borderId="58" xfId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49" fontId="12" fillId="0" borderId="54" xfId="3" applyNumberFormat="1" applyFont="1" applyBorder="1" applyAlignment="1">
      <alignment horizontal="center" vertical="center"/>
    </xf>
    <xf numFmtId="49" fontId="12" fillId="0" borderId="62" xfId="3" applyNumberFormat="1" applyFont="1" applyBorder="1" applyAlignment="1">
      <alignment horizontal="center" vertical="center"/>
    </xf>
    <xf numFmtId="49" fontId="12" fillId="0" borderId="52" xfId="3" applyNumberFormat="1" applyFont="1" applyBorder="1" applyAlignment="1">
      <alignment horizontal="center" vertical="center"/>
    </xf>
    <xf numFmtId="49" fontId="14" fillId="0" borderId="44" xfId="3" applyNumberFormat="1" applyFont="1" applyBorder="1" applyAlignment="1">
      <alignment horizontal="center" vertical="center"/>
    </xf>
    <xf numFmtId="177" fontId="3" fillId="0" borderId="45" xfId="0" applyNumberFormat="1" applyFont="1" applyFill="1" applyBorder="1" applyAlignment="1">
      <alignment horizontal="right"/>
    </xf>
    <xf numFmtId="1" fontId="3" fillId="0" borderId="45" xfId="0" applyNumberFormat="1" applyFont="1" applyFill="1" applyBorder="1"/>
    <xf numFmtId="1" fontId="3" fillId="0" borderId="44" xfId="0" applyNumberFormat="1" applyFont="1" applyFill="1" applyBorder="1"/>
    <xf numFmtId="178" fontId="3" fillId="0" borderId="6" xfId="0" applyNumberFormat="1" applyFont="1" applyFill="1" applyBorder="1" applyAlignment="1">
      <alignment horizontal="right"/>
    </xf>
    <xf numFmtId="0" fontId="9" fillId="0" borderId="63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3" fillId="0" borderId="64" xfId="0" applyFont="1" applyFill="1" applyBorder="1"/>
    <xf numFmtId="49" fontId="8" fillId="0" borderId="37" xfId="0" applyNumberFormat="1" applyFont="1" applyFill="1" applyBorder="1" applyAlignment="1">
      <alignment horizontal="left" vertical="center"/>
    </xf>
    <xf numFmtId="176" fontId="3" fillId="0" borderId="49" xfId="0" applyNumberFormat="1" applyFont="1" applyFill="1" applyBorder="1"/>
    <xf numFmtId="176" fontId="8" fillId="0" borderId="64" xfId="0" applyNumberFormat="1" applyFont="1" applyFill="1" applyBorder="1" applyAlignment="1">
      <alignment horizontal="left" vertical="center"/>
    </xf>
    <xf numFmtId="176" fontId="3" fillId="0" borderId="64" xfId="0" applyNumberFormat="1" applyFont="1" applyFill="1" applyBorder="1"/>
    <xf numFmtId="176" fontId="8" fillId="0" borderId="37" xfId="0" applyNumberFormat="1" applyFont="1" applyFill="1" applyBorder="1" applyAlignment="1">
      <alignment horizontal="left" vertical="center"/>
    </xf>
    <xf numFmtId="176" fontId="8" fillId="0" borderId="38" xfId="0" applyNumberFormat="1" applyFont="1" applyFill="1" applyBorder="1" applyAlignment="1">
      <alignment horizontal="left" vertical="center"/>
    </xf>
    <xf numFmtId="0" fontId="3" fillId="0" borderId="65" xfId="0" applyFont="1" applyFill="1" applyBorder="1"/>
    <xf numFmtId="0" fontId="3" fillId="0" borderId="62" xfId="0" applyFont="1" applyFill="1" applyBorder="1" applyAlignment="1">
      <alignment horizontal="center"/>
    </xf>
    <xf numFmtId="0" fontId="3" fillId="0" borderId="62" xfId="0" applyFont="1" applyFill="1" applyBorder="1"/>
    <xf numFmtId="177" fontId="4" fillId="0" borderId="45" xfId="0" applyNumberFormat="1" applyFont="1" applyFill="1" applyBorder="1" applyAlignment="1">
      <alignment horizontal="left"/>
    </xf>
    <xf numFmtId="1" fontId="4" fillId="0" borderId="62" xfId="0" applyNumberFormat="1" applyFont="1" applyFill="1" applyBorder="1" applyAlignment="1">
      <alignment horizontal="left"/>
    </xf>
    <xf numFmtId="179" fontId="4" fillId="0" borderId="45" xfId="0" applyNumberFormat="1" applyFont="1" applyFill="1" applyBorder="1" applyAlignment="1">
      <alignment horizontal="left"/>
    </xf>
    <xf numFmtId="1" fontId="4" fillId="0" borderId="43" xfId="0" applyNumberFormat="1" applyFont="1" applyFill="1" applyBorder="1" applyAlignment="1">
      <alignment horizontal="left"/>
    </xf>
    <xf numFmtId="1" fontId="4" fillId="0" borderId="66" xfId="0" applyNumberFormat="1" applyFont="1" applyFill="1" applyBorder="1" applyAlignment="1">
      <alignment horizontal="left"/>
    </xf>
    <xf numFmtId="49" fontId="11" fillId="0" borderId="58" xfId="3" applyNumberFormat="1" applyFont="1" applyBorder="1" applyAlignment="1">
      <alignment horizontal="center" vertical="center"/>
    </xf>
    <xf numFmtId="0" fontId="12" fillId="0" borderId="58" xfId="5" applyFont="1" applyBorder="1" applyAlignment="1">
      <alignment horizontal="center" vertical="center"/>
    </xf>
    <xf numFmtId="49" fontId="11" fillId="0" borderId="57" xfId="3" applyNumberFormat="1" applyFont="1" applyBorder="1" applyAlignment="1">
      <alignment horizontal="center" vertical="center"/>
    </xf>
    <xf numFmtId="0" fontId="12" fillId="0" borderId="67" xfId="1" applyFont="1" applyBorder="1" applyAlignment="1">
      <alignment horizontal="center" vertical="center"/>
    </xf>
    <xf numFmtId="49" fontId="11" fillId="2" borderId="68" xfId="3" applyNumberFormat="1" applyFont="1" applyFill="1" applyBorder="1" applyAlignment="1">
      <alignment horizontal="center" vertical="center"/>
    </xf>
    <xf numFmtId="0" fontId="12" fillId="2" borderId="69" xfId="1" applyFont="1" applyFill="1" applyBorder="1" applyAlignment="1">
      <alignment horizontal="center" vertical="center"/>
    </xf>
    <xf numFmtId="0" fontId="12" fillId="2" borderId="52" xfId="1" applyFont="1" applyFill="1" applyBorder="1" applyAlignment="1">
      <alignment horizontal="center" vertical="center"/>
    </xf>
    <xf numFmtId="0" fontId="13" fillId="2" borderId="30" xfId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2" fillId="0" borderId="56" xfId="1" applyFont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49" fontId="8" fillId="0" borderId="47" xfId="0" applyNumberFormat="1" applyFont="1" applyFill="1" applyBorder="1" applyAlignment="1">
      <alignment horizontal="left" vertical="center"/>
    </xf>
    <xf numFmtId="176" fontId="8" fillId="0" borderId="47" xfId="0" applyNumberFormat="1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center"/>
    </xf>
    <xf numFmtId="1" fontId="4" fillId="0" borderId="47" xfId="0" applyNumberFormat="1" applyFont="1" applyFill="1" applyBorder="1" applyAlignment="1">
      <alignment horizontal="left"/>
    </xf>
    <xf numFmtId="1" fontId="4" fillId="0" borderId="35" xfId="0" applyNumberFormat="1" applyFont="1" applyFill="1" applyBorder="1" applyAlignment="1">
      <alignment horizontal="left"/>
    </xf>
    <xf numFmtId="49" fontId="17" fillId="0" borderId="11" xfId="3" applyNumberFormat="1" applyFont="1" applyBorder="1" applyAlignment="1">
      <alignment horizontal="distributed" vertical="center" justifyLastLine="1"/>
    </xf>
    <xf numFmtId="49" fontId="12" fillId="0" borderId="2" xfId="3" applyNumberFormat="1" applyFont="1" applyBorder="1" applyAlignment="1">
      <alignment horizontal="center" vertical="center"/>
    </xf>
    <xf numFmtId="49" fontId="16" fillId="2" borderId="52" xfId="3" applyNumberFormat="1" applyFont="1" applyFill="1" applyBorder="1" applyAlignment="1">
      <alignment horizontal="distributed" vertical="center" justifyLastLine="1"/>
    </xf>
    <xf numFmtId="49" fontId="12" fillId="0" borderId="56" xfId="3" applyNumberFormat="1" applyFont="1" applyFill="1" applyBorder="1" applyAlignment="1">
      <alignment horizontal="center" vertical="center"/>
    </xf>
  </cellXfs>
  <cellStyles count="9">
    <cellStyle name="標準" xfId="0" builtinId="0"/>
    <cellStyle name="標準 2" xfId="1"/>
    <cellStyle name="標準 3" xfId="5"/>
    <cellStyle name="標準 3 2" xfId="6"/>
    <cellStyle name="標準 3 3" xfId="7"/>
    <cellStyle name="標準 4" xfId="4"/>
    <cellStyle name="標準 4 2" xfId="8"/>
    <cellStyle name="標準 5" xfId="2"/>
    <cellStyle name="標準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kays0601@yahoo.co.jp" TargetMode="External"/><Relationship Id="rId2" Type="http://schemas.openxmlformats.org/officeDocument/2006/relationships/hyperlink" Target="mailto:cxxfm@yahoo.co.jp" TargetMode="External"/><Relationship Id="rId1" Type="http://schemas.openxmlformats.org/officeDocument/2006/relationships/hyperlink" Target="mailto:httokuda@lilac.ocn.ne.jp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httokuda@lilac.ocn.ne.j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kays0601@yahoo.co.jp" TargetMode="External"/><Relationship Id="rId2" Type="http://schemas.openxmlformats.org/officeDocument/2006/relationships/hyperlink" Target="mailto:komaki-h@amigo2.ne.jp" TargetMode="External"/><Relationship Id="rId1" Type="http://schemas.openxmlformats.org/officeDocument/2006/relationships/hyperlink" Target="mailto:httokuda@lilac.ocn.ne.jp" TargetMode="External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httokuda@lilac.ocn.ne.jp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kays0601@yahoo.co.jp" TargetMode="External"/><Relationship Id="rId2" Type="http://schemas.openxmlformats.org/officeDocument/2006/relationships/hyperlink" Target="mailto:cxxfm@yahoo.co.jp" TargetMode="External"/><Relationship Id="rId1" Type="http://schemas.openxmlformats.org/officeDocument/2006/relationships/hyperlink" Target="mailto:httokuda@lilac.ocn.ne.jp" TargetMode="External"/><Relationship Id="rId5" Type="http://schemas.openxmlformats.org/officeDocument/2006/relationships/printerSettings" Target="../printerSettings/printerSettings7.bin"/><Relationship Id="rId4" Type="http://schemas.openxmlformats.org/officeDocument/2006/relationships/hyperlink" Target="mailto:httokuda@lilac.ocn.ne.jp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kays0601@yahoo.co.jp" TargetMode="External"/><Relationship Id="rId2" Type="http://schemas.openxmlformats.org/officeDocument/2006/relationships/hyperlink" Target="mailto:komaki-h@amigo2.ne.jp" TargetMode="External"/><Relationship Id="rId1" Type="http://schemas.openxmlformats.org/officeDocument/2006/relationships/hyperlink" Target="mailto:httokuda@lilac.ocn.ne.jp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mailto:httokuda@lilac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96"/>
  <sheetViews>
    <sheetView tabSelected="1" zoomScaleNormal="100" workbookViewId="0">
      <selection activeCell="C11" sqref="C11"/>
    </sheetView>
  </sheetViews>
  <sheetFormatPr defaultColWidth="9" defaultRowHeight="17.25"/>
  <cols>
    <col min="1" max="1" width="6" style="3" customWidth="1"/>
    <col min="2" max="2" width="7.5" style="3" customWidth="1"/>
    <col min="3" max="3" width="15.625" style="3" customWidth="1"/>
    <col min="4" max="4" width="16.75" style="3" bestFit="1" customWidth="1"/>
    <col min="5" max="5" width="25" style="3" customWidth="1"/>
    <col min="6" max="6" width="10" style="12" customWidth="1"/>
    <col min="7" max="12" width="10" style="3" customWidth="1"/>
    <col min="13" max="16384" width="9" style="3"/>
  </cols>
  <sheetData>
    <row r="1" spans="1:12">
      <c r="B1" s="99" t="s">
        <v>20</v>
      </c>
      <c r="C1" s="100"/>
      <c r="D1" s="100"/>
      <c r="E1" s="100"/>
      <c r="F1" s="100"/>
    </row>
    <row r="2" spans="1:12">
      <c r="B2" s="24"/>
      <c r="C2" s="21"/>
      <c r="D2" s="50"/>
      <c r="E2" s="21"/>
      <c r="F2" s="21"/>
    </row>
    <row r="4" spans="1:12" ht="18" thickBot="1">
      <c r="A4" s="101" t="s">
        <v>12</v>
      </c>
      <c r="B4" s="102"/>
      <c r="F4" s="23"/>
      <c r="H4" s="22"/>
      <c r="J4" s="22"/>
      <c r="L4" s="22"/>
    </row>
    <row r="5" spans="1:12" ht="18.75" thickTop="1" thickBot="1">
      <c r="A5" s="155"/>
      <c r="B5" s="156"/>
      <c r="C5" s="157"/>
      <c r="D5" s="157"/>
      <c r="E5" s="157"/>
      <c r="F5" s="123" t="s">
        <v>11</v>
      </c>
      <c r="G5" s="124"/>
      <c r="H5" s="125" t="s">
        <v>0</v>
      </c>
      <c r="I5" s="122"/>
      <c r="J5" s="126" t="s">
        <v>1</v>
      </c>
      <c r="K5" s="124"/>
      <c r="L5" s="127" t="s">
        <v>2</v>
      </c>
    </row>
    <row r="6" spans="1:12" ht="18.75" thickTop="1" thickBot="1">
      <c r="A6" s="158" t="s">
        <v>655</v>
      </c>
      <c r="B6" s="159" t="s">
        <v>3</v>
      </c>
      <c r="C6" s="159" t="s">
        <v>4</v>
      </c>
      <c r="D6" s="159"/>
      <c r="E6" s="159" t="s">
        <v>5</v>
      </c>
      <c r="F6" s="115" t="s">
        <v>6</v>
      </c>
      <c r="G6" s="116" t="s">
        <v>7</v>
      </c>
      <c r="H6" s="117" t="s">
        <v>8</v>
      </c>
      <c r="I6" s="118" t="s">
        <v>7</v>
      </c>
      <c r="J6" s="117" t="s">
        <v>9</v>
      </c>
      <c r="K6" s="116" t="s">
        <v>7</v>
      </c>
      <c r="L6" s="119"/>
    </row>
    <row r="7" spans="1:12" ht="17.25" customHeight="1" thickTop="1">
      <c r="A7" s="134">
        <v>1</v>
      </c>
      <c r="B7" s="135" t="s">
        <v>62</v>
      </c>
      <c r="C7" s="128" t="s">
        <v>63</v>
      </c>
      <c r="D7" s="136" t="s">
        <v>61</v>
      </c>
      <c r="E7" s="137" t="s">
        <v>56</v>
      </c>
      <c r="F7" s="138">
        <v>8.5</v>
      </c>
      <c r="G7" s="139">
        <f t="shared" ref="G7:G22" si="0">ROUND(25.4347*(25.5-F7*2.1)^1.34,0)</f>
        <v>389</v>
      </c>
      <c r="H7" s="140">
        <v>3.04</v>
      </c>
      <c r="I7" s="139">
        <f t="shared" ref="I7:I22" si="1">ROUND(0.14354*(100*H7-1.77)^1.385,0)</f>
        <v>391</v>
      </c>
      <c r="J7" s="141">
        <v>35.67</v>
      </c>
      <c r="K7" s="139">
        <f t="shared" ref="K7:K22" si="2">ROUND(10.14*(J7-3)^1.02,0)</f>
        <v>355</v>
      </c>
      <c r="L7" s="142">
        <f t="shared" ref="L7:L22" si="3">ROUND(G7+I7+K7,0)</f>
        <v>1135</v>
      </c>
    </row>
    <row r="8" spans="1:12" ht="17.25" customHeight="1">
      <c r="A8" s="143">
        <v>2</v>
      </c>
      <c r="B8" s="31" t="s">
        <v>37</v>
      </c>
      <c r="C8" s="129" t="s">
        <v>38</v>
      </c>
      <c r="D8" s="32" t="s">
        <v>36</v>
      </c>
      <c r="E8" s="35" t="s">
        <v>39</v>
      </c>
      <c r="F8" s="25">
        <v>8.4</v>
      </c>
      <c r="G8" s="13">
        <f t="shared" si="0"/>
        <v>403</v>
      </c>
      <c r="H8" s="6">
        <v>3.23</v>
      </c>
      <c r="I8" s="13">
        <f t="shared" si="1"/>
        <v>426</v>
      </c>
      <c r="J8" s="7">
        <v>28.47</v>
      </c>
      <c r="K8" s="13">
        <f t="shared" si="2"/>
        <v>276</v>
      </c>
      <c r="L8" s="144">
        <f t="shared" si="3"/>
        <v>1105</v>
      </c>
    </row>
    <row r="9" spans="1:12" ht="17.25" customHeight="1">
      <c r="A9" s="143">
        <v>3</v>
      </c>
      <c r="B9" s="31" t="s">
        <v>71</v>
      </c>
      <c r="C9" s="129" t="s">
        <v>72</v>
      </c>
      <c r="D9" s="83" t="s">
        <v>70</v>
      </c>
      <c r="E9" s="35" t="s">
        <v>73</v>
      </c>
      <c r="F9" s="25">
        <v>8.6999999999999993</v>
      </c>
      <c r="G9" s="13">
        <f t="shared" si="0"/>
        <v>360</v>
      </c>
      <c r="H9" s="6">
        <v>2.92</v>
      </c>
      <c r="I9" s="13">
        <f t="shared" si="1"/>
        <v>370</v>
      </c>
      <c r="J9" s="7">
        <v>28.75</v>
      </c>
      <c r="K9" s="13">
        <f t="shared" si="2"/>
        <v>279</v>
      </c>
      <c r="L9" s="144">
        <f t="shared" si="3"/>
        <v>1009</v>
      </c>
    </row>
    <row r="10" spans="1:12" ht="17.25" customHeight="1">
      <c r="A10" s="143">
        <v>4</v>
      </c>
      <c r="B10" s="31" t="s">
        <v>30</v>
      </c>
      <c r="C10" s="129" t="s">
        <v>31</v>
      </c>
      <c r="D10" s="75" t="s">
        <v>29</v>
      </c>
      <c r="E10" s="33"/>
      <c r="F10" s="25">
        <v>9.3000000000000007</v>
      </c>
      <c r="G10" s="13">
        <f t="shared" si="0"/>
        <v>279</v>
      </c>
      <c r="H10" s="6">
        <v>2.94</v>
      </c>
      <c r="I10" s="13">
        <f t="shared" si="1"/>
        <v>373</v>
      </c>
      <c r="J10" s="7">
        <v>35.54</v>
      </c>
      <c r="K10" s="13">
        <f t="shared" si="2"/>
        <v>354</v>
      </c>
      <c r="L10" s="144">
        <f t="shared" si="3"/>
        <v>1006</v>
      </c>
    </row>
    <row r="11" spans="1:12" ht="17.25" customHeight="1">
      <c r="A11" s="143">
        <v>5</v>
      </c>
      <c r="B11" s="31" t="s">
        <v>41</v>
      </c>
      <c r="C11" s="129" t="s">
        <v>42</v>
      </c>
      <c r="D11" s="75" t="s">
        <v>40</v>
      </c>
      <c r="E11" s="33" t="s">
        <v>28</v>
      </c>
      <c r="F11" s="25">
        <v>9</v>
      </c>
      <c r="G11" s="13">
        <f t="shared" si="0"/>
        <v>319</v>
      </c>
      <c r="H11" s="6">
        <v>3.02</v>
      </c>
      <c r="I11" s="13">
        <f t="shared" si="1"/>
        <v>387</v>
      </c>
      <c r="J11" s="7">
        <v>24.82</v>
      </c>
      <c r="K11" s="13">
        <f t="shared" si="2"/>
        <v>235</v>
      </c>
      <c r="L11" s="144">
        <f t="shared" si="3"/>
        <v>941</v>
      </c>
    </row>
    <row r="12" spans="1:12" ht="17.25" customHeight="1">
      <c r="A12" s="143">
        <v>6</v>
      </c>
      <c r="B12" s="31" t="s">
        <v>75</v>
      </c>
      <c r="C12" s="129" t="s">
        <v>76</v>
      </c>
      <c r="D12" s="75" t="s">
        <v>74</v>
      </c>
      <c r="E12" s="35" t="s">
        <v>48</v>
      </c>
      <c r="F12" s="25">
        <v>8.6</v>
      </c>
      <c r="G12" s="13">
        <f t="shared" si="0"/>
        <v>374</v>
      </c>
      <c r="H12" s="6">
        <v>2.61</v>
      </c>
      <c r="I12" s="13">
        <f t="shared" si="1"/>
        <v>316</v>
      </c>
      <c r="J12" s="7">
        <v>26.21</v>
      </c>
      <c r="K12" s="13">
        <f t="shared" si="2"/>
        <v>251</v>
      </c>
      <c r="L12" s="144">
        <f t="shared" si="3"/>
        <v>941</v>
      </c>
    </row>
    <row r="13" spans="1:12" ht="17.25" customHeight="1">
      <c r="A13" s="143">
        <v>7</v>
      </c>
      <c r="B13" s="36" t="s">
        <v>54</v>
      </c>
      <c r="C13" s="130" t="s">
        <v>55</v>
      </c>
      <c r="D13" s="40" t="s">
        <v>53</v>
      </c>
      <c r="E13" s="38" t="s">
        <v>56</v>
      </c>
      <c r="F13" s="25">
        <v>8.6999999999999993</v>
      </c>
      <c r="G13" s="13">
        <f t="shared" si="0"/>
        <v>360</v>
      </c>
      <c r="H13" s="6">
        <v>2.5299999999999998</v>
      </c>
      <c r="I13" s="13">
        <f t="shared" si="1"/>
        <v>303</v>
      </c>
      <c r="J13" s="7">
        <v>28.22</v>
      </c>
      <c r="K13" s="13">
        <f t="shared" si="2"/>
        <v>273</v>
      </c>
      <c r="L13" s="144">
        <f t="shared" si="3"/>
        <v>936</v>
      </c>
    </row>
    <row r="14" spans="1:12" ht="17.25" customHeight="1">
      <c r="A14" s="143">
        <v>8</v>
      </c>
      <c r="B14" s="71" t="s">
        <v>65</v>
      </c>
      <c r="C14" s="131" t="s">
        <v>66</v>
      </c>
      <c r="D14" s="74" t="s">
        <v>64</v>
      </c>
      <c r="E14" s="33" t="s">
        <v>24</v>
      </c>
      <c r="F14" s="25">
        <v>9.5</v>
      </c>
      <c r="G14" s="13">
        <f t="shared" si="0"/>
        <v>253</v>
      </c>
      <c r="H14" s="6">
        <v>2.4900000000000002</v>
      </c>
      <c r="I14" s="13">
        <f t="shared" si="1"/>
        <v>296</v>
      </c>
      <c r="J14" s="7">
        <v>34.9</v>
      </c>
      <c r="K14" s="13">
        <f t="shared" si="2"/>
        <v>347</v>
      </c>
      <c r="L14" s="144">
        <f t="shared" si="3"/>
        <v>896</v>
      </c>
    </row>
    <row r="15" spans="1:12" ht="17.25" customHeight="1">
      <c r="A15" s="143">
        <v>9</v>
      </c>
      <c r="B15" s="71" t="s">
        <v>33</v>
      </c>
      <c r="C15" s="129" t="s">
        <v>34</v>
      </c>
      <c r="D15" s="75" t="s">
        <v>32</v>
      </c>
      <c r="E15" s="34" t="s">
        <v>35</v>
      </c>
      <c r="F15" s="25">
        <v>9</v>
      </c>
      <c r="G15" s="13">
        <f t="shared" si="0"/>
        <v>319</v>
      </c>
      <c r="H15" s="6">
        <v>2.73</v>
      </c>
      <c r="I15" s="13">
        <f t="shared" si="1"/>
        <v>337</v>
      </c>
      <c r="J15" s="7">
        <v>23.03</v>
      </c>
      <c r="K15" s="13">
        <f t="shared" si="2"/>
        <v>216</v>
      </c>
      <c r="L15" s="144">
        <f t="shared" si="3"/>
        <v>872</v>
      </c>
    </row>
    <row r="16" spans="1:12" ht="17.25" customHeight="1">
      <c r="A16" s="143">
        <v>10</v>
      </c>
      <c r="B16" s="39" t="s">
        <v>43</v>
      </c>
      <c r="C16" s="48" t="s">
        <v>44</v>
      </c>
      <c r="D16" s="133" t="s">
        <v>654</v>
      </c>
      <c r="E16" s="41" t="s">
        <v>28</v>
      </c>
      <c r="F16" s="25">
        <v>9.1</v>
      </c>
      <c r="G16" s="13">
        <f t="shared" si="0"/>
        <v>305</v>
      </c>
      <c r="H16" s="6">
        <v>2.62</v>
      </c>
      <c r="I16" s="13">
        <f t="shared" si="1"/>
        <v>318</v>
      </c>
      <c r="J16" s="7">
        <v>23.08</v>
      </c>
      <c r="K16" s="13">
        <f t="shared" si="2"/>
        <v>216</v>
      </c>
      <c r="L16" s="144">
        <f t="shared" si="3"/>
        <v>839</v>
      </c>
    </row>
    <row r="17" spans="1:12" ht="17.25" customHeight="1">
      <c r="A17" s="143">
        <v>11</v>
      </c>
      <c r="B17" s="39" t="s">
        <v>50</v>
      </c>
      <c r="C17" s="48" t="s">
        <v>51</v>
      </c>
      <c r="D17" s="40" t="s">
        <v>49</v>
      </c>
      <c r="E17" s="41" t="s">
        <v>52</v>
      </c>
      <c r="F17" s="25">
        <v>9.5</v>
      </c>
      <c r="G17" s="13">
        <f t="shared" si="0"/>
        <v>253</v>
      </c>
      <c r="H17" s="6">
        <v>2.74</v>
      </c>
      <c r="I17" s="13">
        <f t="shared" si="1"/>
        <v>338</v>
      </c>
      <c r="J17" s="7">
        <v>22.62</v>
      </c>
      <c r="K17" s="13">
        <f t="shared" si="2"/>
        <v>211</v>
      </c>
      <c r="L17" s="144">
        <f t="shared" si="3"/>
        <v>802</v>
      </c>
    </row>
    <row r="18" spans="1:12" ht="17.25" customHeight="1">
      <c r="A18" s="143">
        <v>12</v>
      </c>
      <c r="B18" s="70" t="s">
        <v>46</v>
      </c>
      <c r="C18" s="48" t="s">
        <v>47</v>
      </c>
      <c r="D18" s="76" t="s">
        <v>45</v>
      </c>
      <c r="E18" s="41" t="s">
        <v>48</v>
      </c>
      <c r="F18" s="25">
        <v>8.9</v>
      </c>
      <c r="G18" s="13">
        <f t="shared" si="0"/>
        <v>333</v>
      </c>
      <c r="H18" s="6">
        <v>2.61</v>
      </c>
      <c r="I18" s="13">
        <f t="shared" si="1"/>
        <v>316</v>
      </c>
      <c r="J18" s="7">
        <v>11.4</v>
      </c>
      <c r="K18" s="13">
        <f t="shared" si="2"/>
        <v>89</v>
      </c>
      <c r="L18" s="144">
        <f t="shared" si="3"/>
        <v>738</v>
      </c>
    </row>
    <row r="19" spans="1:12" ht="17.25" customHeight="1">
      <c r="A19" s="143">
        <v>13</v>
      </c>
      <c r="B19" s="70" t="s">
        <v>58</v>
      </c>
      <c r="C19" s="48" t="s">
        <v>59</v>
      </c>
      <c r="D19" s="40" t="s">
        <v>57</v>
      </c>
      <c r="E19" s="41" t="s">
        <v>60</v>
      </c>
      <c r="F19" s="25">
        <v>9.4</v>
      </c>
      <c r="G19" s="13">
        <f t="shared" si="0"/>
        <v>266</v>
      </c>
      <c r="H19" s="6">
        <v>2.23</v>
      </c>
      <c r="I19" s="13">
        <f t="shared" si="1"/>
        <v>254</v>
      </c>
      <c r="J19" s="7">
        <v>21.85</v>
      </c>
      <c r="K19" s="13">
        <f t="shared" si="2"/>
        <v>203</v>
      </c>
      <c r="L19" s="144">
        <f t="shared" si="3"/>
        <v>723</v>
      </c>
    </row>
    <row r="20" spans="1:12" ht="17.25" customHeight="1">
      <c r="A20" s="143">
        <v>14</v>
      </c>
      <c r="B20" s="31" t="s">
        <v>26</v>
      </c>
      <c r="C20" s="129" t="s">
        <v>27</v>
      </c>
      <c r="D20" s="75" t="s">
        <v>25</v>
      </c>
      <c r="E20" s="33" t="s">
        <v>28</v>
      </c>
      <c r="F20" s="25">
        <v>9.5</v>
      </c>
      <c r="G20" s="13">
        <f t="shared" si="0"/>
        <v>253</v>
      </c>
      <c r="H20" s="6">
        <v>2.36</v>
      </c>
      <c r="I20" s="13">
        <f t="shared" si="1"/>
        <v>275</v>
      </c>
      <c r="J20" s="7">
        <v>20.83</v>
      </c>
      <c r="K20" s="13">
        <f t="shared" si="2"/>
        <v>192</v>
      </c>
      <c r="L20" s="144">
        <f t="shared" si="3"/>
        <v>720</v>
      </c>
    </row>
    <row r="21" spans="1:12" ht="17.25" customHeight="1">
      <c r="A21" s="143">
        <v>15</v>
      </c>
      <c r="B21" s="31" t="s">
        <v>68</v>
      </c>
      <c r="C21" s="132" t="s">
        <v>69</v>
      </c>
      <c r="D21" s="74" t="s">
        <v>67</v>
      </c>
      <c r="E21" s="45" t="s">
        <v>28</v>
      </c>
      <c r="F21" s="25">
        <v>9.6</v>
      </c>
      <c r="G21" s="13">
        <f t="shared" si="0"/>
        <v>240</v>
      </c>
      <c r="H21" s="6">
        <v>2.2200000000000002</v>
      </c>
      <c r="I21" s="13">
        <f t="shared" si="1"/>
        <v>252</v>
      </c>
      <c r="J21" s="7">
        <v>21.45</v>
      </c>
      <c r="K21" s="13">
        <f t="shared" si="2"/>
        <v>198</v>
      </c>
      <c r="L21" s="144">
        <f t="shared" si="3"/>
        <v>690</v>
      </c>
    </row>
    <row r="22" spans="1:12" ht="17.25" customHeight="1" thickBot="1">
      <c r="A22" s="145">
        <v>16</v>
      </c>
      <c r="B22" s="146" t="s">
        <v>22</v>
      </c>
      <c r="C22" s="147" t="s">
        <v>23</v>
      </c>
      <c r="D22" s="148" t="s">
        <v>21</v>
      </c>
      <c r="E22" s="149" t="s">
        <v>24</v>
      </c>
      <c r="F22" s="150">
        <v>10.8</v>
      </c>
      <c r="G22" s="151">
        <f t="shared" si="0"/>
        <v>102</v>
      </c>
      <c r="H22" s="152">
        <v>1.46</v>
      </c>
      <c r="I22" s="151">
        <f t="shared" si="1"/>
        <v>140</v>
      </c>
      <c r="J22" s="153">
        <v>17.559999999999999</v>
      </c>
      <c r="K22" s="151">
        <f t="shared" si="2"/>
        <v>156</v>
      </c>
      <c r="L22" s="154">
        <f t="shared" si="3"/>
        <v>398</v>
      </c>
    </row>
    <row r="23" spans="1:12" ht="17.25" customHeight="1" thickTop="1">
      <c r="F23" s="3"/>
    </row>
    <row r="24" spans="1:12" ht="10.5" customHeight="1">
      <c r="F24" s="3"/>
    </row>
    <row r="25" spans="1:12" ht="17.25" customHeight="1">
      <c r="F25" s="3"/>
    </row>
    <row r="26" spans="1:12" ht="10.5" customHeight="1">
      <c r="F26" s="3"/>
    </row>
    <row r="27" spans="1:12" ht="17.25" customHeight="1">
      <c r="F27" s="3"/>
    </row>
    <row r="28" spans="1:12" ht="10.5" customHeight="1">
      <c r="F28" s="3"/>
    </row>
    <row r="29" spans="1:12" ht="17.25" customHeight="1">
      <c r="F29" s="3"/>
    </row>
    <row r="30" spans="1:12" ht="10.5" customHeight="1">
      <c r="F30" s="3"/>
    </row>
    <row r="31" spans="1:12" ht="17.25" customHeight="1">
      <c r="F31" s="3"/>
    </row>
    <row r="32" spans="1:12" ht="10.5" customHeight="1">
      <c r="F32" s="3"/>
    </row>
    <row r="33" spans="6:6" ht="17.25" customHeight="1">
      <c r="F33" s="3"/>
    </row>
    <row r="34" spans="6:6" ht="10.5" customHeight="1">
      <c r="F34" s="3"/>
    </row>
    <row r="35" spans="6:6" ht="17.25" customHeight="1">
      <c r="F35" s="3"/>
    </row>
    <row r="36" spans="6:6" ht="10.5" customHeight="1">
      <c r="F36" s="3"/>
    </row>
    <row r="37" spans="6:6" ht="17.25" customHeight="1">
      <c r="F37" s="3"/>
    </row>
    <row r="38" spans="6:6" ht="10.5" customHeight="1">
      <c r="F38" s="3"/>
    </row>
    <row r="39" spans="6:6" ht="17.25" customHeight="1">
      <c r="F39" s="3"/>
    </row>
    <row r="40" spans="6:6" ht="10.5" customHeight="1">
      <c r="F40" s="3"/>
    </row>
    <row r="41" spans="6:6" ht="17.25" customHeight="1">
      <c r="F41" s="3"/>
    </row>
    <row r="42" spans="6:6" ht="10.5" customHeight="1">
      <c r="F42" s="3"/>
    </row>
    <row r="43" spans="6:6" ht="17.25" customHeight="1">
      <c r="F43" s="3"/>
    </row>
    <row r="44" spans="6:6" ht="10.5" customHeight="1">
      <c r="F44" s="3"/>
    </row>
    <row r="45" spans="6:6" ht="17.25" customHeight="1">
      <c r="F45" s="3"/>
    </row>
    <row r="46" spans="6:6" ht="10.5" customHeight="1">
      <c r="F46" s="3"/>
    </row>
    <row r="47" spans="6:6" ht="17.25" customHeight="1">
      <c r="F47" s="3"/>
    </row>
    <row r="48" spans="6:6" ht="10.5" customHeight="1">
      <c r="F48" s="3"/>
    </row>
    <row r="49" spans="6:6" ht="17.25" customHeight="1">
      <c r="F49" s="3"/>
    </row>
    <row r="50" spans="6:6" ht="10.5" customHeight="1">
      <c r="F50" s="3"/>
    </row>
    <row r="51" spans="6:6" ht="17.25" customHeight="1">
      <c r="F51" s="3"/>
    </row>
    <row r="52" spans="6:6" ht="10.5" customHeight="1">
      <c r="F52" s="3"/>
    </row>
    <row r="53" spans="6:6" ht="17.25" customHeight="1">
      <c r="F53" s="3"/>
    </row>
    <row r="54" spans="6:6" ht="10.5" customHeight="1">
      <c r="F54" s="3"/>
    </row>
    <row r="55" spans="6:6" ht="17.25" customHeight="1">
      <c r="F55" s="3"/>
    </row>
    <row r="56" spans="6:6" ht="10.5" customHeight="1">
      <c r="F56" s="3"/>
    </row>
    <row r="57" spans="6:6" ht="17.25" customHeight="1">
      <c r="F57" s="3"/>
    </row>
    <row r="58" spans="6:6" ht="10.5" customHeight="1">
      <c r="F58" s="3"/>
    </row>
    <row r="59" spans="6:6" ht="17.25" customHeight="1">
      <c r="F59" s="3"/>
    </row>
    <row r="60" spans="6:6" ht="10.5" customHeight="1">
      <c r="F60" s="3"/>
    </row>
    <row r="61" spans="6:6" ht="17.25" customHeight="1">
      <c r="F61" s="3"/>
    </row>
    <row r="62" spans="6:6" ht="10.5" customHeight="1">
      <c r="F62" s="3"/>
    </row>
    <row r="63" spans="6:6" ht="17.25" customHeight="1">
      <c r="F63" s="3"/>
    </row>
    <row r="64" spans="6:6" ht="10.5" customHeight="1">
      <c r="F64" s="3"/>
    </row>
    <row r="65" spans="6:6" ht="17.25" customHeight="1">
      <c r="F65" s="3"/>
    </row>
    <row r="66" spans="6:6" ht="10.5" customHeight="1">
      <c r="F66" s="3"/>
    </row>
    <row r="67" spans="6:6" ht="17.25" customHeight="1">
      <c r="F67" s="3"/>
    </row>
    <row r="68" spans="6:6" ht="10.5" customHeight="1">
      <c r="F68" s="3"/>
    </row>
    <row r="69" spans="6:6" ht="17.25" customHeight="1">
      <c r="F69" s="3"/>
    </row>
    <row r="70" spans="6:6" ht="17.25" customHeight="1">
      <c r="F70" s="3"/>
    </row>
    <row r="71" spans="6:6" ht="17.25" customHeight="1">
      <c r="F71" s="3"/>
    </row>
    <row r="72" spans="6:6" ht="17.25" customHeight="1">
      <c r="F72" s="3"/>
    </row>
    <row r="73" spans="6:6" ht="17.25" customHeight="1">
      <c r="F73" s="3"/>
    </row>
    <row r="74" spans="6:6" ht="17.25" customHeight="1">
      <c r="F74" s="3"/>
    </row>
    <row r="75" spans="6:6" ht="17.25" customHeight="1">
      <c r="F75" s="3"/>
    </row>
    <row r="76" spans="6:6" ht="17.25" customHeight="1">
      <c r="F76" s="3"/>
    </row>
    <row r="77" spans="6:6">
      <c r="F77" s="3"/>
    </row>
    <row r="78" spans="6:6">
      <c r="F78" s="3"/>
    </row>
    <row r="79" spans="6:6">
      <c r="F79" s="3"/>
    </row>
    <row r="80" spans="6:6">
      <c r="F80" s="3"/>
    </row>
    <row r="81" spans="6:6">
      <c r="F81" s="3"/>
    </row>
    <row r="82" spans="6:6">
      <c r="F82" s="3"/>
    </row>
    <row r="83" spans="6:6">
      <c r="F83" s="3"/>
    </row>
    <row r="84" spans="6:6">
      <c r="F84" s="3"/>
    </row>
    <row r="85" spans="6:6">
      <c r="F85" s="3"/>
    </row>
    <row r="86" spans="6:6">
      <c r="F86" s="3"/>
    </row>
    <row r="87" spans="6:6">
      <c r="F87" s="3"/>
    </row>
    <row r="88" spans="6:6">
      <c r="F88" s="3"/>
    </row>
    <row r="89" spans="6:6">
      <c r="F89" s="3"/>
    </row>
    <row r="90" spans="6:6">
      <c r="F90" s="3"/>
    </row>
    <row r="91" spans="6:6">
      <c r="F91" s="3"/>
    </row>
    <row r="92" spans="6:6">
      <c r="F92" s="3"/>
    </row>
    <row r="93" spans="6:6">
      <c r="F93" s="3"/>
    </row>
    <row r="94" spans="6:6">
      <c r="F94" s="3"/>
    </row>
    <row r="95" spans="6:6">
      <c r="F95" s="3"/>
    </row>
    <row r="96" spans="6:6">
      <c r="F96" s="3"/>
    </row>
  </sheetData>
  <protectedRanges>
    <protectedRange sqref="D18 C11 C17 D12" name="範囲5_3_1_1"/>
  </protectedRanges>
  <autoFilter ref="B6:L6">
    <sortState ref="B7:L22">
      <sortCondition descending="1" ref="L6"/>
    </sortState>
  </autoFilter>
  <mergeCells count="2">
    <mergeCell ref="B1:F1"/>
    <mergeCell ref="A4:B4"/>
  </mergeCells>
  <phoneticPr fontId="5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11 C17 D12 D18"/>
  </dataValidations>
  <pageMargins left="0.78749999999999998" right="0.78749999999999998" top="0.39374999999999999" bottom="0.39374999999999999" header="0.51180555555555562" footer="0.51180555555555562"/>
  <pageSetup paperSize="9" scale="93" firstPageNumber="0" orientation="landscape" horizontalDpi="4294967294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84"/>
  <sheetViews>
    <sheetView zoomScaleNormal="100" workbookViewId="0">
      <selection activeCell="E14" sqref="E14"/>
    </sheetView>
  </sheetViews>
  <sheetFormatPr defaultColWidth="9" defaultRowHeight="17.25"/>
  <cols>
    <col min="1" max="1" width="6.25" style="1" customWidth="1"/>
    <col min="2" max="2" width="7.5" style="1" customWidth="1"/>
    <col min="3" max="4" width="15.625" style="1" customWidth="1"/>
    <col min="5" max="5" width="25" style="1" customWidth="1"/>
    <col min="6" max="6" width="10" style="11" customWidth="1"/>
    <col min="7" max="7" width="10" style="8" customWidth="1"/>
    <col min="8" max="9" width="10" style="3" customWidth="1"/>
    <col min="10" max="10" width="10" style="9" customWidth="1"/>
    <col min="11" max="12" width="10" style="8" customWidth="1"/>
    <col min="13" max="16384" width="9" style="1"/>
  </cols>
  <sheetData>
    <row r="1" spans="1:12">
      <c r="B1" s="99" t="s">
        <v>20</v>
      </c>
      <c r="C1" s="100"/>
      <c r="D1" s="100"/>
      <c r="E1" s="100"/>
      <c r="F1" s="100"/>
    </row>
    <row r="2" spans="1:12">
      <c r="B2" s="24"/>
      <c r="C2" s="21"/>
      <c r="D2" s="50"/>
      <c r="E2" s="21"/>
      <c r="F2" s="21"/>
    </row>
    <row r="4" spans="1:12" ht="18" thickBot="1">
      <c r="A4" s="174" t="s">
        <v>13</v>
      </c>
      <c r="B4" s="175"/>
      <c r="F4" s="23"/>
      <c r="G4" s="3"/>
      <c r="H4" s="22"/>
      <c r="J4" s="22"/>
      <c r="K4" s="3"/>
      <c r="L4" s="22"/>
    </row>
    <row r="5" spans="1:12" ht="18.75" thickTop="1" thickBot="1">
      <c r="A5" s="188"/>
      <c r="B5" s="189"/>
      <c r="C5" s="190"/>
      <c r="D5" s="190"/>
      <c r="E5" s="190"/>
      <c r="F5" s="108" t="s">
        <v>650</v>
      </c>
      <c r="G5" s="109"/>
      <c r="H5" s="110" t="s">
        <v>0</v>
      </c>
      <c r="I5" s="107"/>
      <c r="J5" s="111" t="s">
        <v>1</v>
      </c>
      <c r="K5" s="109"/>
      <c r="L5" s="112" t="s">
        <v>2</v>
      </c>
    </row>
    <row r="6" spans="1:12" ht="18.75" thickTop="1" thickBot="1">
      <c r="A6" s="191" t="s">
        <v>655</v>
      </c>
      <c r="B6" s="192" t="s">
        <v>3</v>
      </c>
      <c r="C6" s="192" t="s">
        <v>4</v>
      </c>
      <c r="D6" s="192"/>
      <c r="E6" s="192" t="s">
        <v>5</v>
      </c>
      <c r="F6" s="183" t="s">
        <v>6</v>
      </c>
      <c r="G6" s="184" t="s">
        <v>7</v>
      </c>
      <c r="H6" s="185" t="s">
        <v>8</v>
      </c>
      <c r="I6" s="186" t="s">
        <v>7</v>
      </c>
      <c r="J6" s="185" t="s">
        <v>9</v>
      </c>
      <c r="K6" s="184" t="s">
        <v>7</v>
      </c>
      <c r="L6" s="187"/>
    </row>
    <row r="7" spans="1:12" ht="17.25" customHeight="1" thickTop="1">
      <c r="A7" s="143">
        <v>1</v>
      </c>
      <c r="B7" s="46" t="s">
        <v>132</v>
      </c>
      <c r="C7" s="46" t="s">
        <v>133</v>
      </c>
      <c r="D7" s="82" t="s">
        <v>131</v>
      </c>
      <c r="E7" s="176" t="s">
        <v>134</v>
      </c>
      <c r="F7" s="177">
        <v>9.1</v>
      </c>
      <c r="G7" s="104">
        <f t="shared" ref="G7:G22" si="0">ROUND(25.4347*(26.9-F7*2.3)^1.34,0)</f>
        <v>279</v>
      </c>
      <c r="H7" s="105">
        <v>2.83</v>
      </c>
      <c r="I7" s="104">
        <f t="shared" ref="I7:I24" si="1">ROUND(0.14354*(100*H7-1.77)^1.385,0)</f>
        <v>354</v>
      </c>
      <c r="J7" s="178">
        <v>25.8</v>
      </c>
      <c r="K7" s="179">
        <f t="shared" ref="K7:K24" si="2">ROUND(15.9809*(J7-2),0)</f>
        <v>380</v>
      </c>
      <c r="L7" s="180">
        <f t="shared" ref="L7:L24" si="3">ROUND(G7+I7+K7,0)</f>
        <v>1013</v>
      </c>
    </row>
    <row r="8" spans="1:12" ht="17.25" customHeight="1">
      <c r="A8" s="143">
        <v>2</v>
      </c>
      <c r="B8" s="48" t="s">
        <v>102</v>
      </c>
      <c r="C8" s="48" t="s">
        <v>103</v>
      </c>
      <c r="D8" s="40" t="s">
        <v>101</v>
      </c>
      <c r="E8" s="41"/>
      <c r="F8" s="20">
        <v>9</v>
      </c>
      <c r="G8" s="13">
        <f t="shared" si="0"/>
        <v>293</v>
      </c>
      <c r="H8" s="6">
        <v>2.44</v>
      </c>
      <c r="I8" s="13">
        <f t="shared" si="1"/>
        <v>288</v>
      </c>
      <c r="J8" s="7">
        <v>24.85</v>
      </c>
      <c r="K8" s="14">
        <f t="shared" si="2"/>
        <v>365</v>
      </c>
      <c r="L8" s="144">
        <f t="shared" si="3"/>
        <v>946</v>
      </c>
    </row>
    <row r="9" spans="1:12" ht="17.25" customHeight="1">
      <c r="A9" s="143">
        <v>3</v>
      </c>
      <c r="B9" s="47" t="s">
        <v>82</v>
      </c>
      <c r="C9" s="129" t="s">
        <v>83</v>
      </c>
      <c r="D9" s="75" t="s">
        <v>81</v>
      </c>
      <c r="E9" s="33" t="s">
        <v>84</v>
      </c>
      <c r="F9" s="20">
        <v>8.6</v>
      </c>
      <c r="G9" s="13">
        <f t="shared" si="0"/>
        <v>353</v>
      </c>
      <c r="H9" s="6">
        <v>2.06</v>
      </c>
      <c r="I9" s="13">
        <f t="shared" si="1"/>
        <v>227</v>
      </c>
      <c r="J9" s="7">
        <v>17.25</v>
      </c>
      <c r="K9" s="14">
        <f t="shared" si="2"/>
        <v>244</v>
      </c>
      <c r="L9" s="144">
        <f t="shared" si="3"/>
        <v>824</v>
      </c>
    </row>
    <row r="10" spans="1:12" ht="17.25" customHeight="1">
      <c r="A10" s="143">
        <v>4</v>
      </c>
      <c r="B10" s="48" t="s">
        <v>99</v>
      </c>
      <c r="C10" s="48" t="s">
        <v>100</v>
      </c>
      <c r="D10" s="133" t="s">
        <v>98</v>
      </c>
      <c r="E10" s="41" t="s">
        <v>94</v>
      </c>
      <c r="F10" s="20">
        <v>8.8000000000000007</v>
      </c>
      <c r="G10" s="13">
        <f t="shared" si="0"/>
        <v>323</v>
      </c>
      <c r="H10" s="6">
        <v>2.75</v>
      </c>
      <c r="I10" s="13">
        <f t="shared" si="1"/>
        <v>340</v>
      </c>
      <c r="J10" s="7">
        <v>9.1999999999999993</v>
      </c>
      <c r="K10" s="14">
        <f t="shared" si="2"/>
        <v>115</v>
      </c>
      <c r="L10" s="144">
        <f t="shared" si="3"/>
        <v>778</v>
      </c>
    </row>
    <row r="11" spans="1:12" ht="17.25" customHeight="1">
      <c r="A11" s="143">
        <v>5</v>
      </c>
      <c r="B11" s="46" t="s">
        <v>126</v>
      </c>
      <c r="C11" s="161" t="s">
        <v>127</v>
      </c>
      <c r="D11" s="83" t="s">
        <v>125</v>
      </c>
      <c r="E11" s="86" t="s">
        <v>94</v>
      </c>
      <c r="F11" s="20">
        <v>9.1999999999999993</v>
      </c>
      <c r="G11" s="13">
        <f t="shared" si="0"/>
        <v>264</v>
      </c>
      <c r="H11" s="6">
        <v>2.56</v>
      </c>
      <c r="I11" s="13">
        <f t="shared" si="1"/>
        <v>308</v>
      </c>
      <c r="J11" s="7">
        <v>14.56</v>
      </c>
      <c r="K11" s="14">
        <f t="shared" si="2"/>
        <v>201</v>
      </c>
      <c r="L11" s="144">
        <f t="shared" si="3"/>
        <v>773</v>
      </c>
    </row>
    <row r="12" spans="1:12" ht="17.25" customHeight="1">
      <c r="A12" s="143">
        <v>6</v>
      </c>
      <c r="B12" s="47" t="s">
        <v>122</v>
      </c>
      <c r="C12" s="132" t="s">
        <v>123</v>
      </c>
      <c r="D12" s="74" t="s">
        <v>121</v>
      </c>
      <c r="E12" s="45" t="s">
        <v>124</v>
      </c>
      <c r="F12" s="20">
        <v>9.5</v>
      </c>
      <c r="G12" s="13">
        <f t="shared" si="0"/>
        <v>223</v>
      </c>
      <c r="H12" s="6">
        <v>2.4</v>
      </c>
      <c r="I12" s="13">
        <f t="shared" si="1"/>
        <v>281</v>
      </c>
      <c r="J12" s="7">
        <v>16.52</v>
      </c>
      <c r="K12" s="14">
        <f t="shared" si="2"/>
        <v>232</v>
      </c>
      <c r="L12" s="144">
        <f t="shared" si="3"/>
        <v>736</v>
      </c>
    </row>
    <row r="13" spans="1:12" ht="17.25" customHeight="1">
      <c r="A13" s="143">
        <v>7</v>
      </c>
      <c r="B13" s="48" t="s">
        <v>109</v>
      </c>
      <c r="C13" s="48" t="s">
        <v>110</v>
      </c>
      <c r="D13" s="40" t="s">
        <v>108</v>
      </c>
      <c r="E13" s="41" t="s">
        <v>94</v>
      </c>
      <c r="F13" s="20">
        <v>9.1999999999999993</v>
      </c>
      <c r="G13" s="13">
        <f t="shared" si="0"/>
        <v>264</v>
      </c>
      <c r="H13" s="6">
        <v>2.33</v>
      </c>
      <c r="I13" s="13">
        <f t="shared" si="1"/>
        <v>270</v>
      </c>
      <c r="J13" s="7">
        <v>14.01</v>
      </c>
      <c r="K13" s="14">
        <f t="shared" si="2"/>
        <v>192</v>
      </c>
      <c r="L13" s="144">
        <f t="shared" si="3"/>
        <v>726</v>
      </c>
    </row>
    <row r="14" spans="1:12" ht="17.25" customHeight="1">
      <c r="A14" s="143">
        <v>8</v>
      </c>
      <c r="B14" s="47" t="s">
        <v>86</v>
      </c>
      <c r="C14" s="129" t="s">
        <v>87</v>
      </c>
      <c r="D14" s="75" t="s">
        <v>85</v>
      </c>
      <c r="E14" s="33" t="s">
        <v>48</v>
      </c>
      <c r="F14" s="20">
        <v>9.1999999999999993</v>
      </c>
      <c r="G14" s="13">
        <f t="shared" si="0"/>
        <v>264</v>
      </c>
      <c r="H14" s="6">
        <v>2.38</v>
      </c>
      <c r="I14" s="13">
        <f t="shared" si="1"/>
        <v>278</v>
      </c>
      <c r="J14" s="7">
        <v>13.34</v>
      </c>
      <c r="K14" s="14">
        <f t="shared" si="2"/>
        <v>181</v>
      </c>
      <c r="L14" s="144">
        <f t="shared" si="3"/>
        <v>723</v>
      </c>
    </row>
    <row r="15" spans="1:12" ht="17.25" customHeight="1">
      <c r="A15" s="143">
        <v>9</v>
      </c>
      <c r="B15" s="47" t="s">
        <v>119</v>
      </c>
      <c r="C15" s="131" t="s">
        <v>120</v>
      </c>
      <c r="D15" s="74" t="s">
        <v>118</v>
      </c>
      <c r="E15" s="33" t="s">
        <v>28</v>
      </c>
      <c r="F15" s="19">
        <v>9.6999999999999993</v>
      </c>
      <c r="G15" s="13">
        <f t="shared" si="0"/>
        <v>196</v>
      </c>
      <c r="H15" s="6">
        <v>2.16</v>
      </c>
      <c r="I15" s="13">
        <f t="shared" si="1"/>
        <v>243</v>
      </c>
      <c r="J15" s="16">
        <v>15.28</v>
      </c>
      <c r="K15" s="14">
        <f t="shared" si="2"/>
        <v>212</v>
      </c>
      <c r="L15" s="144">
        <f t="shared" si="3"/>
        <v>651</v>
      </c>
    </row>
    <row r="16" spans="1:12" ht="17.25" customHeight="1">
      <c r="A16" s="143">
        <v>10</v>
      </c>
      <c r="B16" s="48" t="s">
        <v>112</v>
      </c>
      <c r="C16" s="48" t="s">
        <v>113</v>
      </c>
      <c r="D16" s="40" t="s">
        <v>111</v>
      </c>
      <c r="E16" s="41" t="s">
        <v>48</v>
      </c>
      <c r="F16" s="20">
        <v>9.6</v>
      </c>
      <c r="G16" s="13">
        <f t="shared" si="0"/>
        <v>209</v>
      </c>
      <c r="H16" s="6">
        <v>2.58</v>
      </c>
      <c r="I16" s="13">
        <f t="shared" si="1"/>
        <v>311</v>
      </c>
      <c r="J16" s="7">
        <v>6.85</v>
      </c>
      <c r="K16" s="14">
        <f t="shared" si="2"/>
        <v>78</v>
      </c>
      <c r="L16" s="144">
        <f t="shared" si="3"/>
        <v>598</v>
      </c>
    </row>
    <row r="17" spans="1:12" ht="17.25" customHeight="1">
      <c r="A17" s="143">
        <v>11</v>
      </c>
      <c r="B17" s="47" t="s">
        <v>136</v>
      </c>
      <c r="C17" s="47" t="s">
        <v>137</v>
      </c>
      <c r="D17" s="84" t="s">
        <v>135</v>
      </c>
      <c r="E17" s="45" t="s">
        <v>48</v>
      </c>
      <c r="F17" s="20">
        <v>9.9</v>
      </c>
      <c r="G17" s="13">
        <f t="shared" si="0"/>
        <v>170</v>
      </c>
      <c r="H17" s="6">
        <v>2.31</v>
      </c>
      <c r="I17" s="13">
        <f t="shared" si="1"/>
        <v>267</v>
      </c>
      <c r="J17" s="7">
        <v>11.98</v>
      </c>
      <c r="K17" s="14">
        <f t="shared" si="2"/>
        <v>159</v>
      </c>
      <c r="L17" s="144">
        <f t="shared" si="3"/>
        <v>596</v>
      </c>
    </row>
    <row r="18" spans="1:12" ht="17.25" customHeight="1">
      <c r="A18" s="143">
        <v>12</v>
      </c>
      <c r="B18" s="48" t="s">
        <v>105</v>
      </c>
      <c r="C18" s="48" t="s">
        <v>106</v>
      </c>
      <c r="D18" s="40" t="s">
        <v>104</v>
      </c>
      <c r="E18" s="41" t="s">
        <v>107</v>
      </c>
      <c r="F18" s="19">
        <v>10.1</v>
      </c>
      <c r="G18" s="13">
        <f t="shared" si="0"/>
        <v>145</v>
      </c>
      <c r="H18" s="6">
        <v>1.95</v>
      </c>
      <c r="I18" s="13">
        <f t="shared" si="1"/>
        <v>210</v>
      </c>
      <c r="J18" s="16">
        <v>16.55</v>
      </c>
      <c r="K18" s="14">
        <f t="shared" si="2"/>
        <v>233</v>
      </c>
      <c r="L18" s="144">
        <f t="shared" si="3"/>
        <v>588</v>
      </c>
    </row>
    <row r="19" spans="1:12" ht="17.25" customHeight="1">
      <c r="A19" s="143">
        <v>13</v>
      </c>
      <c r="B19" s="47" t="s">
        <v>89</v>
      </c>
      <c r="C19" s="129" t="s">
        <v>90</v>
      </c>
      <c r="D19" s="75" t="s">
        <v>88</v>
      </c>
      <c r="E19" s="34" t="s">
        <v>56</v>
      </c>
      <c r="F19" s="20">
        <v>9.1</v>
      </c>
      <c r="G19" s="13">
        <f t="shared" si="0"/>
        <v>279</v>
      </c>
      <c r="H19" s="6">
        <v>1.67</v>
      </c>
      <c r="I19" s="13">
        <f t="shared" si="1"/>
        <v>169</v>
      </c>
      <c r="J19" s="7">
        <v>9</v>
      </c>
      <c r="K19" s="14">
        <f t="shared" si="2"/>
        <v>112</v>
      </c>
      <c r="L19" s="144">
        <f t="shared" si="3"/>
        <v>560</v>
      </c>
    </row>
    <row r="20" spans="1:12" ht="17.25" customHeight="1">
      <c r="A20" s="143">
        <v>14</v>
      </c>
      <c r="B20" s="48" t="s">
        <v>115</v>
      </c>
      <c r="C20" s="48" t="s">
        <v>116</v>
      </c>
      <c r="D20" s="40" t="s">
        <v>114</v>
      </c>
      <c r="E20" s="41" t="s">
        <v>117</v>
      </c>
      <c r="F20" s="20">
        <v>9.9</v>
      </c>
      <c r="G20" s="13">
        <f t="shared" si="0"/>
        <v>170</v>
      </c>
      <c r="H20" s="6">
        <v>1.63</v>
      </c>
      <c r="I20" s="13">
        <f t="shared" si="1"/>
        <v>164</v>
      </c>
      <c r="J20" s="7">
        <v>11.02</v>
      </c>
      <c r="K20" s="14">
        <f t="shared" si="2"/>
        <v>144</v>
      </c>
      <c r="L20" s="144">
        <f t="shared" si="3"/>
        <v>478</v>
      </c>
    </row>
    <row r="21" spans="1:12" ht="17.25" customHeight="1">
      <c r="A21" s="143">
        <v>15</v>
      </c>
      <c r="B21" s="47" t="s">
        <v>96</v>
      </c>
      <c r="C21" s="129" t="s">
        <v>97</v>
      </c>
      <c r="D21" s="75" t="s">
        <v>95</v>
      </c>
      <c r="E21" s="33" t="s">
        <v>28</v>
      </c>
      <c r="F21" s="20">
        <v>10.199999999999999</v>
      </c>
      <c r="G21" s="13">
        <f t="shared" si="0"/>
        <v>133</v>
      </c>
      <c r="H21" s="6">
        <v>2.1</v>
      </c>
      <c r="I21" s="13">
        <f t="shared" si="1"/>
        <v>233</v>
      </c>
      <c r="J21" s="7">
        <v>7.4</v>
      </c>
      <c r="K21" s="14">
        <f t="shared" si="2"/>
        <v>86</v>
      </c>
      <c r="L21" s="144">
        <f t="shared" si="3"/>
        <v>452</v>
      </c>
    </row>
    <row r="22" spans="1:12" ht="17.25" customHeight="1">
      <c r="A22" s="143">
        <v>16</v>
      </c>
      <c r="B22" s="47" t="s">
        <v>78</v>
      </c>
      <c r="C22" s="129" t="s">
        <v>79</v>
      </c>
      <c r="D22" s="133" t="s">
        <v>77</v>
      </c>
      <c r="E22" s="33" t="s">
        <v>80</v>
      </c>
      <c r="F22" s="20">
        <v>10.199999999999999</v>
      </c>
      <c r="G22" s="13">
        <f t="shared" si="0"/>
        <v>133</v>
      </c>
      <c r="H22" s="6">
        <v>1.67</v>
      </c>
      <c r="I22" s="13">
        <f t="shared" si="1"/>
        <v>169</v>
      </c>
      <c r="J22" s="7">
        <v>11.18</v>
      </c>
      <c r="K22" s="14">
        <f t="shared" si="2"/>
        <v>147</v>
      </c>
      <c r="L22" s="144">
        <f t="shared" si="3"/>
        <v>449</v>
      </c>
    </row>
    <row r="23" spans="1:12">
      <c r="A23" s="143">
        <v>17</v>
      </c>
      <c r="B23" s="81" t="s">
        <v>92</v>
      </c>
      <c r="C23" s="162" t="s">
        <v>93</v>
      </c>
      <c r="D23" s="160" t="s">
        <v>91</v>
      </c>
      <c r="E23" s="85" t="s">
        <v>94</v>
      </c>
      <c r="F23" s="68" t="s">
        <v>651</v>
      </c>
      <c r="G23" s="55" t="s">
        <v>652</v>
      </c>
      <c r="H23" s="56"/>
      <c r="I23" s="55" t="e">
        <f t="shared" si="1"/>
        <v>#NUM!</v>
      </c>
      <c r="J23" s="69"/>
      <c r="K23" s="62">
        <f t="shared" si="2"/>
        <v>-32</v>
      </c>
      <c r="L23" s="163" t="e">
        <f t="shared" si="3"/>
        <v>#VALUE!</v>
      </c>
    </row>
    <row r="24" spans="1:12" ht="18" thickBot="1">
      <c r="A24" s="145">
        <v>17</v>
      </c>
      <c r="B24" s="164" t="s">
        <v>129</v>
      </c>
      <c r="C24" s="165" t="s">
        <v>130</v>
      </c>
      <c r="D24" s="166" t="s">
        <v>128</v>
      </c>
      <c r="E24" s="167" t="s">
        <v>56</v>
      </c>
      <c r="F24" s="168" t="s">
        <v>651</v>
      </c>
      <c r="G24" s="169" t="s">
        <v>648</v>
      </c>
      <c r="H24" s="170"/>
      <c r="I24" s="169" t="e">
        <f t="shared" si="1"/>
        <v>#NUM!</v>
      </c>
      <c r="J24" s="171"/>
      <c r="K24" s="172">
        <f t="shared" si="2"/>
        <v>-32</v>
      </c>
      <c r="L24" s="173" t="e">
        <f t="shared" si="3"/>
        <v>#VALUE!</v>
      </c>
    </row>
    <row r="25" spans="1:12" ht="17.25" customHeight="1" thickTop="1"/>
    <row r="26" spans="1:12" ht="10.5" customHeight="1"/>
    <row r="27" spans="1:12" ht="17.25" customHeight="1"/>
    <row r="28" spans="1:12" ht="10.5" customHeight="1"/>
    <row r="29" spans="1:12" ht="17.25" customHeight="1"/>
    <row r="30" spans="1:12" ht="10.5" customHeight="1"/>
    <row r="31" spans="1:12" ht="17.25" customHeight="1"/>
    <row r="32" spans="1:12" ht="10.5" customHeight="1"/>
    <row r="33" s="1" customFormat="1" ht="17.25" customHeight="1"/>
    <row r="34" s="1" customFormat="1" ht="10.5" customHeight="1"/>
    <row r="35" s="1" customFormat="1" ht="17.25" customHeight="1"/>
    <row r="36" s="1" customFormat="1" ht="10.5" customHeight="1"/>
    <row r="37" s="1" customFormat="1" ht="17.25" customHeight="1"/>
    <row r="38" s="1" customFormat="1" ht="10.5" customHeight="1"/>
    <row r="39" s="1" customFormat="1" ht="17.25" customHeight="1"/>
    <row r="40" s="1" customFormat="1" ht="10.5" customHeight="1"/>
    <row r="41" s="1" customFormat="1" ht="17.25" customHeight="1"/>
    <row r="42" s="1" customFormat="1" ht="10.5" customHeight="1"/>
    <row r="43" s="1" customFormat="1" ht="17.25" customHeight="1"/>
    <row r="44" s="1" customFormat="1" ht="10.5" customHeight="1"/>
    <row r="45" s="1" customFormat="1" ht="17.25" customHeight="1"/>
    <row r="46" s="1" customFormat="1" ht="10.5" customHeight="1"/>
    <row r="47" s="1" customFormat="1" ht="17.25" customHeight="1"/>
    <row r="48" s="1" customFormat="1" ht="10.5" customHeight="1"/>
    <row r="49" s="1" customFormat="1" ht="17.25" customHeight="1"/>
    <row r="50" s="1" customFormat="1" ht="10.5" customHeight="1"/>
    <row r="51" s="1" customFormat="1" ht="17.25" customHeight="1"/>
    <row r="52" s="1" customFormat="1" ht="11.25" customHeight="1"/>
    <row r="53" s="1" customFormat="1" ht="17.25" customHeight="1"/>
    <row r="54" s="1" customFormat="1" ht="10.5" customHeight="1"/>
    <row r="55" s="1" customFormat="1" ht="17.25" customHeight="1"/>
    <row r="56" s="1" customFormat="1" ht="10.5" customHeight="1"/>
    <row r="57" s="1" customFormat="1" ht="17.25" customHeight="1"/>
    <row r="58" s="1" customFormat="1" ht="10.5" customHeight="1"/>
    <row r="59" s="1" customFormat="1" ht="17.25" customHeight="1"/>
    <row r="60" s="1" customFormat="1" ht="10.5" customHeight="1"/>
    <row r="61" s="1" customFormat="1" ht="17.25" customHeight="1"/>
    <row r="62" s="1" customFormat="1" ht="10.5" customHeight="1"/>
    <row r="63" s="1" customFormat="1" ht="17.25" customHeight="1"/>
    <row r="64" s="1" customFormat="1" ht="10.5" customHeight="1"/>
    <row r="65" s="1" customFormat="1" ht="17.25" customHeight="1"/>
    <row r="66" s="1" customFormat="1" ht="17.25" customHeight="1"/>
    <row r="67" s="1" customFormat="1" ht="17.25" customHeight="1"/>
    <row r="68" s="1" customFormat="1" ht="17.25" customHeight="1"/>
    <row r="69" s="1" customFormat="1" ht="17.25" customHeight="1"/>
    <row r="70" s="1" customFormat="1" ht="17.25" customHeight="1"/>
    <row r="71" s="1" customFormat="1" ht="17.25" customHeight="1"/>
    <row r="72" s="1" customFormat="1" ht="17.25" customHeight="1"/>
    <row r="73" s="1" customFormat="1" ht="17.25" customHeight="1"/>
    <row r="74" s="1" customFormat="1" ht="17.25" customHeight="1"/>
    <row r="75" s="1" customFormat="1" ht="17.25" customHeight="1"/>
    <row r="76" s="1" customFormat="1" ht="17.25" customHeight="1"/>
    <row r="77" s="1" customFormat="1" ht="17.25" customHeight="1"/>
    <row r="78" s="1" customFormat="1" ht="17.25" customHeight="1"/>
    <row r="79" s="1" customFormat="1" ht="17.25" customHeight="1"/>
    <row r="80" s="1" customFormat="1" ht="17.25" customHeight="1"/>
    <row r="81" s="1" customFormat="1" ht="17.25" customHeight="1"/>
    <row r="82" s="1" customFormat="1" ht="17.25" customHeight="1"/>
    <row r="83" s="1" customFormat="1" ht="17.25" customHeight="1"/>
    <row r="84" s="1" customFormat="1" ht="17.25" customHeight="1"/>
  </sheetData>
  <protectedRanges>
    <protectedRange sqref="C8 C12 C16 D9 D13 D17 D21 C20" name="範囲5_3_1_3_1"/>
  </protectedRanges>
  <autoFilter ref="B6:L6">
    <sortState ref="B7:L24">
      <sortCondition descending="1" ref="L6"/>
    </sortState>
  </autoFilter>
  <mergeCells count="2">
    <mergeCell ref="B1:F1"/>
    <mergeCell ref="A4:B4"/>
  </mergeCells>
  <phoneticPr fontId="5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D17 C8 C12 C16 D21 C20 D9 D13"/>
  </dataValidations>
  <pageMargins left="0.78749999999999998" right="0.78749999999999998" top="0.39374999999999999" bottom="0.39374999999999999" header="0.51180555555555562" footer="0.51180555555555562"/>
  <pageSetup paperSize="9" scale="94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71"/>
  <sheetViews>
    <sheetView zoomScaleNormal="100" workbookViewId="0">
      <selection activeCell="E13" sqref="E13"/>
    </sheetView>
  </sheetViews>
  <sheetFormatPr defaultColWidth="9" defaultRowHeight="17.25"/>
  <cols>
    <col min="1" max="1" width="6" style="3" customWidth="1"/>
    <col min="2" max="2" width="7.5" style="3" customWidth="1"/>
    <col min="3" max="3" width="15.625" style="3" customWidth="1"/>
    <col min="4" max="4" width="20.375" style="3" bestFit="1" customWidth="1"/>
    <col min="5" max="5" width="25" style="3" customWidth="1"/>
    <col min="6" max="6" width="10" style="12" customWidth="1"/>
    <col min="7" max="12" width="10" style="3" customWidth="1"/>
    <col min="13" max="16384" width="9" style="3"/>
  </cols>
  <sheetData>
    <row r="1" spans="1:12">
      <c r="B1" s="99" t="s">
        <v>20</v>
      </c>
      <c r="C1" s="100"/>
      <c r="D1" s="100"/>
      <c r="E1" s="100"/>
      <c r="F1" s="100"/>
    </row>
    <row r="2" spans="1:12">
      <c r="B2" s="26"/>
      <c r="C2" s="27"/>
      <c r="D2" s="50"/>
      <c r="E2" s="27"/>
      <c r="F2" s="27"/>
    </row>
    <row r="4" spans="1:12" ht="18" thickBot="1">
      <c r="A4" s="101" t="s">
        <v>14</v>
      </c>
      <c r="B4" s="102"/>
      <c r="F4" s="23"/>
      <c r="H4" s="22"/>
      <c r="J4" s="22"/>
      <c r="L4" s="22"/>
    </row>
    <row r="5" spans="1:12" ht="18.75" thickTop="1" thickBot="1">
      <c r="A5" s="120"/>
      <c r="B5" s="121"/>
      <c r="C5" s="122"/>
      <c r="D5" s="122"/>
      <c r="E5" s="122"/>
      <c r="F5" s="123" t="s">
        <v>650</v>
      </c>
      <c r="G5" s="124"/>
      <c r="H5" s="125" t="s">
        <v>0</v>
      </c>
      <c r="I5" s="122"/>
      <c r="J5" s="126" t="s">
        <v>1</v>
      </c>
      <c r="K5" s="124"/>
      <c r="L5" s="127" t="s">
        <v>2</v>
      </c>
    </row>
    <row r="6" spans="1:12" ht="18.75" thickTop="1" thickBot="1">
      <c r="A6" s="113" t="s">
        <v>655</v>
      </c>
      <c r="B6" s="114" t="s">
        <v>3</v>
      </c>
      <c r="C6" s="114" t="s">
        <v>4</v>
      </c>
      <c r="D6" s="114"/>
      <c r="E6" s="114" t="s">
        <v>5</v>
      </c>
      <c r="F6" s="115" t="s">
        <v>6</v>
      </c>
      <c r="G6" s="116" t="s">
        <v>7</v>
      </c>
      <c r="H6" s="117" t="s">
        <v>8</v>
      </c>
      <c r="I6" s="118" t="s">
        <v>7</v>
      </c>
      <c r="J6" s="117" t="s">
        <v>9</v>
      </c>
      <c r="K6" s="116" t="s">
        <v>7</v>
      </c>
      <c r="L6" s="119"/>
    </row>
    <row r="7" spans="1:12" ht="17.25" customHeight="1" thickTop="1">
      <c r="A7" s="143">
        <v>1</v>
      </c>
      <c r="B7" s="98" t="s">
        <v>175</v>
      </c>
      <c r="C7" s="130" t="s">
        <v>176</v>
      </c>
      <c r="D7" s="37" t="s">
        <v>174</v>
      </c>
      <c r="E7" s="38" t="s">
        <v>48</v>
      </c>
      <c r="F7" s="103">
        <v>8.4</v>
      </c>
      <c r="G7" s="104">
        <f t="shared" ref="G7:G28" si="0">ROUND(25.4347*(25.5-F7*2.1)^1.34,0)</f>
        <v>403</v>
      </c>
      <c r="H7" s="105">
        <v>3.35</v>
      </c>
      <c r="I7" s="104">
        <f t="shared" ref="I7:I28" si="1">ROUND(0.14354*(100*H7-1.77)^1.385,0)</f>
        <v>448</v>
      </c>
      <c r="J7" s="106">
        <v>40.42</v>
      </c>
      <c r="K7" s="104">
        <f t="shared" ref="K7:K28" si="2">ROUND(10.14*(J7-3)^1.02,0)</f>
        <v>408</v>
      </c>
      <c r="L7" s="180">
        <f t="shared" ref="L7:L28" si="3">ROUND(G7+I7+K7,0)</f>
        <v>1259</v>
      </c>
    </row>
    <row r="8" spans="1:12" ht="17.25" customHeight="1">
      <c r="A8" s="143">
        <v>2</v>
      </c>
      <c r="B8" s="31" t="s">
        <v>155</v>
      </c>
      <c r="C8" s="129" t="s">
        <v>156</v>
      </c>
      <c r="D8" s="75" t="s">
        <v>154</v>
      </c>
      <c r="E8" s="33" t="s">
        <v>157</v>
      </c>
      <c r="F8" s="25">
        <v>8.4</v>
      </c>
      <c r="G8" s="13">
        <f t="shared" si="0"/>
        <v>403</v>
      </c>
      <c r="H8" s="6">
        <v>3.18</v>
      </c>
      <c r="I8" s="13">
        <f t="shared" si="1"/>
        <v>416</v>
      </c>
      <c r="J8" s="7">
        <v>31.75</v>
      </c>
      <c r="K8" s="13">
        <f t="shared" si="2"/>
        <v>312</v>
      </c>
      <c r="L8" s="144">
        <f t="shared" si="3"/>
        <v>1131</v>
      </c>
    </row>
    <row r="9" spans="1:12" ht="17.25" customHeight="1">
      <c r="A9" s="143">
        <v>3</v>
      </c>
      <c r="B9" s="91" t="s">
        <v>178</v>
      </c>
      <c r="C9" s="194" t="s">
        <v>179</v>
      </c>
      <c r="D9" s="43" t="s">
        <v>177</v>
      </c>
      <c r="E9" s="30" t="s">
        <v>48</v>
      </c>
      <c r="F9" s="25">
        <v>8.6</v>
      </c>
      <c r="G9" s="13">
        <f t="shared" si="0"/>
        <v>374</v>
      </c>
      <c r="H9" s="6">
        <v>3.25</v>
      </c>
      <c r="I9" s="13">
        <f t="shared" si="1"/>
        <v>429</v>
      </c>
      <c r="J9" s="7">
        <v>28.06</v>
      </c>
      <c r="K9" s="13">
        <f t="shared" si="2"/>
        <v>271</v>
      </c>
      <c r="L9" s="144">
        <f t="shared" si="3"/>
        <v>1074</v>
      </c>
    </row>
    <row r="10" spans="1:12" ht="17.25" customHeight="1">
      <c r="A10" s="143">
        <v>4</v>
      </c>
      <c r="B10" s="71" t="s">
        <v>142</v>
      </c>
      <c r="C10" s="129" t="s">
        <v>143</v>
      </c>
      <c r="D10" s="32" t="s">
        <v>141</v>
      </c>
      <c r="E10" s="33" t="s">
        <v>94</v>
      </c>
      <c r="F10" s="25">
        <v>8.3000000000000007</v>
      </c>
      <c r="G10" s="13">
        <f t="shared" si="0"/>
        <v>417</v>
      </c>
      <c r="H10" s="6">
        <v>2.88</v>
      </c>
      <c r="I10" s="13">
        <f t="shared" si="1"/>
        <v>363</v>
      </c>
      <c r="J10" s="7">
        <v>27.02</v>
      </c>
      <c r="K10" s="13">
        <f t="shared" si="2"/>
        <v>260</v>
      </c>
      <c r="L10" s="144">
        <f t="shared" si="3"/>
        <v>1040</v>
      </c>
    </row>
    <row r="11" spans="1:12" ht="17.25" customHeight="1">
      <c r="A11" s="143">
        <v>5</v>
      </c>
      <c r="B11" s="39" t="s">
        <v>172</v>
      </c>
      <c r="C11" s="48" t="s">
        <v>173</v>
      </c>
      <c r="D11" s="40" t="s">
        <v>171</v>
      </c>
      <c r="E11" s="41" t="s">
        <v>164</v>
      </c>
      <c r="F11" s="25">
        <v>8.4</v>
      </c>
      <c r="G11" s="13">
        <f t="shared" si="0"/>
        <v>403</v>
      </c>
      <c r="H11" s="6">
        <v>3.06</v>
      </c>
      <c r="I11" s="13">
        <f t="shared" si="1"/>
        <v>395</v>
      </c>
      <c r="J11" s="7">
        <v>23.03</v>
      </c>
      <c r="K11" s="13">
        <f t="shared" si="2"/>
        <v>216</v>
      </c>
      <c r="L11" s="144">
        <f t="shared" si="3"/>
        <v>1014</v>
      </c>
    </row>
    <row r="12" spans="1:12" ht="17.25" customHeight="1">
      <c r="A12" s="143">
        <v>6</v>
      </c>
      <c r="B12" s="39" t="s">
        <v>166</v>
      </c>
      <c r="C12" s="48" t="s">
        <v>167</v>
      </c>
      <c r="D12" s="40" t="s">
        <v>165</v>
      </c>
      <c r="E12" s="41" t="s">
        <v>48</v>
      </c>
      <c r="F12" s="25">
        <v>9</v>
      </c>
      <c r="G12" s="13">
        <f t="shared" si="0"/>
        <v>319</v>
      </c>
      <c r="H12" s="6">
        <v>2.91</v>
      </c>
      <c r="I12" s="13">
        <f t="shared" si="1"/>
        <v>368</v>
      </c>
      <c r="J12" s="7">
        <v>32.590000000000003</v>
      </c>
      <c r="K12" s="13">
        <f t="shared" si="2"/>
        <v>321</v>
      </c>
      <c r="L12" s="144">
        <f t="shared" si="3"/>
        <v>1008</v>
      </c>
    </row>
    <row r="13" spans="1:12" ht="17.25" customHeight="1">
      <c r="A13" s="143">
        <v>7</v>
      </c>
      <c r="B13" s="39" t="s">
        <v>159</v>
      </c>
      <c r="C13" s="48" t="s">
        <v>160</v>
      </c>
      <c r="D13" s="133" t="s">
        <v>158</v>
      </c>
      <c r="E13" s="41" t="s">
        <v>107</v>
      </c>
      <c r="F13" s="25">
        <v>8.5</v>
      </c>
      <c r="G13" s="13">
        <f t="shared" si="0"/>
        <v>389</v>
      </c>
      <c r="H13" s="6">
        <v>3.13</v>
      </c>
      <c r="I13" s="13">
        <f t="shared" si="1"/>
        <v>407</v>
      </c>
      <c r="J13" s="7">
        <v>20.38</v>
      </c>
      <c r="K13" s="13">
        <f t="shared" si="2"/>
        <v>187</v>
      </c>
      <c r="L13" s="144">
        <f t="shared" si="3"/>
        <v>983</v>
      </c>
    </row>
    <row r="14" spans="1:12" ht="17.25" customHeight="1">
      <c r="A14" s="143">
        <v>8</v>
      </c>
      <c r="B14" s="39" t="s">
        <v>194</v>
      </c>
      <c r="C14" s="48" t="s">
        <v>195</v>
      </c>
      <c r="D14" s="61" t="s">
        <v>193</v>
      </c>
      <c r="E14" s="41" t="s">
        <v>196</v>
      </c>
      <c r="F14" s="25">
        <v>8.8000000000000007</v>
      </c>
      <c r="G14" s="13">
        <f t="shared" si="0"/>
        <v>346</v>
      </c>
      <c r="H14" s="6">
        <v>2.29</v>
      </c>
      <c r="I14" s="13">
        <f t="shared" si="1"/>
        <v>263</v>
      </c>
      <c r="J14" s="7">
        <v>34.08</v>
      </c>
      <c r="K14" s="13">
        <f t="shared" si="2"/>
        <v>338</v>
      </c>
      <c r="L14" s="144">
        <f t="shared" si="3"/>
        <v>947</v>
      </c>
    </row>
    <row r="15" spans="1:12" ht="17.25" customHeight="1">
      <c r="A15" s="143">
        <v>9</v>
      </c>
      <c r="B15" s="31" t="s">
        <v>145</v>
      </c>
      <c r="C15" s="129" t="s">
        <v>146</v>
      </c>
      <c r="D15" s="88" t="s">
        <v>144</v>
      </c>
      <c r="E15" s="33" t="s">
        <v>48</v>
      </c>
      <c r="F15" s="25">
        <v>8.6</v>
      </c>
      <c r="G15" s="13">
        <f t="shared" si="0"/>
        <v>374</v>
      </c>
      <c r="H15" s="6">
        <v>2.72</v>
      </c>
      <c r="I15" s="13">
        <f t="shared" si="1"/>
        <v>335</v>
      </c>
      <c r="J15" s="7">
        <v>22.65</v>
      </c>
      <c r="K15" s="13">
        <f t="shared" si="2"/>
        <v>211</v>
      </c>
      <c r="L15" s="144">
        <f t="shared" si="3"/>
        <v>920</v>
      </c>
    </row>
    <row r="16" spans="1:12" ht="17.25" customHeight="1">
      <c r="A16" s="143">
        <v>10</v>
      </c>
      <c r="B16" s="92" t="s">
        <v>208</v>
      </c>
      <c r="C16" s="195" t="s">
        <v>209</v>
      </c>
      <c r="D16" s="193" t="s">
        <v>207</v>
      </c>
      <c r="E16" s="65" t="s">
        <v>56</v>
      </c>
      <c r="F16" s="66">
        <v>8.9</v>
      </c>
      <c r="G16" s="64">
        <f t="shared" si="0"/>
        <v>333</v>
      </c>
      <c r="H16" s="63">
        <v>2.75</v>
      </c>
      <c r="I16" s="64">
        <f t="shared" si="1"/>
        <v>340</v>
      </c>
      <c r="J16" s="67">
        <v>25.24</v>
      </c>
      <c r="K16" s="64">
        <f t="shared" si="2"/>
        <v>240</v>
      </c>
      <c r="L16" s="197">
        <f t="shared" si="3"/>
        <v>913</v>
      </c>
    </row>
    <row r="17" spans="1:12" ht="17.25" customHeight="1">
      <c r="A17" s="143">
        <v>11</v>
      </c>
      <c r="B17" s="31" t="s">
        <v>191</v>
      </c>
      <c r="C17" s="47" t="s">
        <v>192</v>
      </c>
      <c r="D17" s="75" t="s">
        <v>190</v>
      </c>
      <c r="E17" s="45" t="s">
        <v>124</v>
      </c>
      <c r="F17" s="25">
        <v>9.5</v>
      </c>
      <c r="G17" s="13">
        <f t="shared" si="0"/>
        <v>253</v>
      </c>
      <c r="H17" s="6">
        <v>2.84</v>
      </c>
      <c r="I17" s="13">
        <f t="shared" si="1"/>
        <v>356</v>
      </c>
      <c r="J17" s="7">
        <v>25.11</v>
      </c>
      <c r="K17" s="13">
        <f t="shared" si="2"/>
        <v>239</v>
      </c>
      <c r="L17" s="144">
        <f t="shared" si="3"/>
        <v>848</v>
      </c>
    </row>
    <row r="18" spans="1:12" ht="17.25" customHeight="1">
      <c r="A18" s="143">
        <v>12</v>
      </c>
      <c r="B18" s="31" t="s">
        <v>184</v>
      </c>
      <c r="C18" s="129" t="s">
        <v>185</v>
      </c>
      <c r="D18" s="83" t="s">
        <v>183</v>
      </c>
      <c r="E18" s="35" t="s">
        <v>186</v>
      </c>
      <c r="F18" s="25">
        <v>8.9</v>
      </c>
      <c r="G18" s="13">
        <f t="shared" si="0"/>
        <v>333</v>
      </c>
      <c r="H18" s="6">
        <v>2.56</v>
      </c>
      <c r="I18" s="13">
        <f t="shared" si="1"/>
        <v>308</v>
      </c>
      <c r="J18" s="7">
        <v>20.170000000000002</v>
      </c>
      <c r="K18" s="13">
        <f t="shared" si="2"/>
        <v>184</v>
      </c>
      <c r="L18" s="144">
        <f t="shared" si="3"/>
        <v>825</v>
      </c>
    </row>
    <row r="19" spans="1:12" ht="17.25" customHeight="1">
      <c r="A19" s="143">
        <v>13</v>
      </c>
      <c r="B19" s="31" t="s">
        <v>151</v>
      </c>
      <c r="C19" s="129" t="s">
        <v>152</v>
      </c>
      <c r="D19" s="75" t="s">
        <v>150</v>
      </c>
      <c r="E19" s="35" t="s">
        <v>153</v>
      </c>
      <c r="F19" s="25">
        <v>9.4</v>
      </c>
      <c r="G19" s="13">
        <f t="shared" si="0"/>
        <v>266</v>
      </c>
      <c r="H19" s="6">
        <v>2.5099999999999998</v>
      </c>
      <c r="I19" s="13">
        <f t="shared" si="1"/>
        <v>299</v>
      </c>
      <c r="J19" s="7">
        <v>20.14</v>
      </c>
      <c r="K19" s="13">
        <f t="shared" si="2"/>
        <v>184</v>
      </c>
      <c r="L19" s="144">
        <f t="shared" si="3"/>
        <v>749</v>
      </c>
    </row>
    <row r="20" spans="1:12" ht="17.25" customHeight="1">
      <c r="A20" s="143">
        <v>14</v>
      </c>
      <c r="B20" s="39" t="s">
        <v>162</v>
      </c>
      <c r="C20" s="48" t="s">
        <v>163</v>
      </c>
      <c r="D20" s="76" t="s">
        <v>161</v>
      </c>
      <c r="E20" s="41" t="s">
        <v>164</v>
      </c>
      <c r="F20" s="25">
        <v>8.9</v>
      </c>
      <c r="G20" s="13">
        <f t="shared" si="0"/>
        <v>333</v>
      </c>
      <c r="H20" s="6">
        <v>2.33</v>
      </c>
      <c r="I20" s="13">
        <f t="shared" si="1"/>
        <v>270</v>
      </c>
      <c r="J20" s="7">
        <v>16.420000000000002</v>
      </c>
      <c r="K20" s="13">
        <f t="shared" si="2"/>
        <v>143</v>
      </c>
      <c r="L20" s="144">
        <f t="shared" si="3"/>
        <v>746</v>
      </c>
    </row>
    <row r="21" spans="1:12" ht="17.25" customHeight="1">
      <c r="A21" s="143">
        <v>15</v>
      </c>
      <c r="B21" s="39" t="s">
        <v>169</v>
      </c>
      <c r="C21" s="48" t="s">
        <v>170</v>
      </c>
      <c r="D21" s="40" t="s">
        <v>168</v>
      </c>
      <c r="E21" s="41" t="s">
        <v>28</v>
      </c>
      <c r="F21" s="25">
        <v>9.6</v>
      </c>
      <c r="G21" s="13">
        <f t="shared" si="0"/>
        <v>240</v>
      </c>
      <c r="H21" s="6">
        <v>2.48</v>
      </c>
      <c r="I21" s="13">
        <f t="shared" si="1"/>
        <v>294</v>
      </c>
      <c r="J21" s="7">
        <v>18.34</v>
      </c>
      <c r="K21" s="13">
        <f t="shared" si="2"/>
        <v>164</v>
      </c>
      <c r="L21" s="144">
        <f t="shared" si="3"/>
        <v>698</v>
      </c>
    </row>
    <row r="22" spans="1:12" ht="17.25" customHeight="1">
      <c r="A22" s="143">
        <v>16</v>
      </c>
      <c r="B22" s="71" t="s">
        <v>188</v>
      </c>
      <c r="C22" s="129" t="s">
        <v>189</v>
      </c>
      <c r="D22" s="75" t="s">
        <v>187</v>
      </c>
      <c r="E22" s="35" t="s">
        <v>48</v>
      </c>
      <c r="F22" s="25">
        <v>9.6999999999999993</v>
      </c>
      <c r="G22" s="13">
        <f t="shared" si="0"/>
        <v>228</v>
      </c>
      <c r="H22" s="6">
        <v>2.19</v>
      </c>
      <c r="I22" s="13">
        <f t="shared" si="1"/>
        <v>248</v>
      </c>
      <c r="J22" s="7">
        <v>21.77</v>
      </c>
      <c r="K22" s="13">
        <f t="shared" si="2"/>
        <v>202</v>
      </c>
      <c r="L22" s="144">
        <f t="shared" si="3"/>
        <v>678</v>
      </c>
    </row>
    <row r="23" spans="1:12" ht="17.25" customHeight="1">
      <c r="A23" s="143">
        <v>17</v>
      </c>
      <c r="B23" s="71" t="s">
        <v>148</v>
      </c>
      <c r="C23" s="129" t="s">
        <v>149</v>
      </c>
      <c r="D23" s="75" t="s">
        <v>147</v>
      </c>
      <c r="E23" s="34" t="s">
        <v>56</v>
      </c>
      <c r="F23" s="25">
        <v>9.1999999999999993</v>
      </c>
      <c r="G23" s="13">
        <f t="shared" si="0"/>
        <v>292</v>
      </c>
      <c r="H23" s="6">
        <v>2.09</v>
      </c>
      <c r="I23" s="13">
        <f t="shared" si="1"/>
        <v>232</v>
      </c>
      <c r="J23" s="7">
        <v>13.8</v>
      </c>
      <c r="K23" s="13">
        <f t="shared" si="2"/>
        <v>115</v>
      </c>
      <c r="L23" s="144">
        <f t="shared" si="3"/>
        <v>639</v>
      </c>
    </row>
    <row r="24" spans="1:12" ht="17.25" customHeight="1">
      <c r="A24" s="143">
        <v>18</v>
      </c>
      <c r="B24" s="71" t="s">
        <v>181</v>
      </c>
      <c r="C24" s="132" t="s">
        <v>182</v>
      </c>
      <c r="D24" s="74" t="s">
        <v>180</v>
      </c>
      <c r="E24" s="45" t="s">
        <v>56</v>
      </c>
      <c r="F24" s="25">
        <v>9.6</v>
      </c>
      <c r="G24" s="13">
        <f t="shared" si="0"/>
        <v>240</v>
      </c>
      <c r="H24" s="6">
        <v>1.93</v>
      </c>
      <c r="I24" s="13">
        <f t="shared" si="1"/>
        <v>207</v>
      </c>
      <c r="J24" s="7">
        <v>16.88</v>
      </c>
      <c r="K24" s="13">
        <f t="shared" si="2"/>
        <v>148</v>
      </c>
      <c r="L24" s="144">
        <f t="shared" si="3"/>
        <v>595</v>
      </c>
    </row>
    <row r="25" spans="1:12">
      <c r="A25" s="143">
        <v>19</v>
      </c>
      <c r="B25" s="58" t="s">
        <v>139</v>
      </c>
      <c r="C25" s="59" t="s">
        <v>140</v>
      </c>
      <c r="D25" s="196" t="s">
        <v>138</v>
      </c>
      <c r="E25" s="60" t="s">
        <v>28</v>
      </c>
      <c r="F25" s="54"/>
      <c r="G25" s="55">
        <f t="shared" si="0"/>
        <v>1951</v>
      </c>
      <c r="H25" s="56"/>
      <c r="I25" s="55" t="e">
        <f t="shared" si="1"/>
        <v>#NUM!</v>
      </c>
      <c r="J25" s="57"/>
      <c r="K25" s="55" t="e">
        <f t="shared" si="2"/>
        <v>#NUM!</v>
      </c>
      <c r="L25" s="163" t="e">
        <f t="shared" si="3"/>
        <v>#NUM!</v>
      </c>
    </row>
    <row r="26" spans="1:12" ht="17.25" customHeight="1">
      <c r="A26" s="143">
        <v>19</v>
      </c>
      <c r="B26" s="90" t="s">
        <v>198</v>
      </c>
      <c r="C26" s="93" t="s">
        <v>199</v>
      </c>
      <c r="D26" s="94" t="s">
        <v>197</v>
      </c>
      <c r="E26" s="53" t="s">
        <v>117</v>
      </c>
      <c r="F26" s="54"/>
      <c r="G26" s="55">
        <f t="shared" si="0"/>
        <v>1951</v>
      </c>
      <c r="H26" s="56"/>
      <c r="I26" s="55" t="e">
        <f t="shared" si="1"/>
        <v>#NUM!</v>
      </c>
      <c r="J26" s="57"/>
      <c r="K26" s="55" t="e">
        <f t="shared" si="2"/>
        <v>#NUM!</v>
      </c>
      <c r="L26" s="163" t="e">
        <f t="shared" si="3"/>
        <v>#NUM!</v>
      </c>
    </row>
    <row r="27" spans="1:12" ht="17.25" customHeight="1">
      <c r="A27" s="143">
        <v>19</v>
      </c>
      <c r="B27" s="90" t="s">
        <v>201</v>
      </c>
      <c r="C27" s="93" t="s">
        <v>202</v>
      </c>
      <c r="D27" s="93" t="s">
        <v>200</v>
      </c>
      <c r="E27" s="53" t="s">
        <v>203</v>
      </c>
      <c r="F27" s="54"/>
      <c r="G27" s="55">
        <f t="shared" si="0"/>
        <v>1951</v>
      </c>
      <c r="H27" s="56"/>
      <c r="I27" s="55" t="e">
        <f t="shared" si="1"/>
        <v>#NUM!</v>
      </c>
      <c r="J27" s="57"/>
      <c r="K27" s="55" t="e">
        <f t="shared" si="2"/>
        <v>#NUM!</v>
      </c>
      <c r="L27" s="163" t="e">
        <f t="shared" si="3"/>
        <v>#NUM!</v>
      </c>
    </row>
    <row r="28" spans="1:12" ht="17.25" customHeight="1" thickBot="1">
      <c r="A28" s="145">
        <v>19</v>
      </c>
      <c r="B28" s="198" t="s">
        <v>205</v>
      </c>
      <c r="C28" s="199" t="s">
        <v>206</v>
      </c>
      <c r="D28" s="199" t="s">
        <v>204</v>
      </c>
      <c r="E28" s="200" t="s">
        <v>48</v>
      </c>
      <c r="F28" s="201"/>
      <c r="G28" s="169">
        <f t="shared" si="0"/>
        <v>1951</v>
      </c>
      <c r="H28" s="170"/>
      <c r="I28" s="169" t="e">
        <f t="shared" si="1"/>
        <v>#NUM!</v>
      </c>
      <c r="J28" s="171"/>
      <c r="K28" s="169" t="e">
        <f t="shared" si="2"/>
        <v>#NUM!</v>
      </c>
      <c r="L28" s="173" t="e">
        <f t="shared" si="3"/>
        <v>#NUM!</v>
      </c>
    </row>
    <row r="29" spans="1:12" ht="18" thickTop="1">
      <c r="F29" s="3"/>
    </row>
    <row r="30" spans="1:12">
      <c r="F30" s="3"/>
    </row>
    <row r="31" spans="1:12">
      <c r="F31" s="3"/>
    </row>
    <row r="32" spans="1:12" ht="17.25" customHeight="1">
      <c r="F32" s="3"/>
    </row>
    <row r="33" spans="6:6" ht="10.5" customHeight="1">
      <c r="F33" s="3"/>
    </row>
    <row r="34" spans="6:6" ht="17.25" customHeight="1">
      <c r="F34" s="3"/>
    </row>
    <row r="35" spans="6:6" ht="10.5" customHeight="1">
      <c r="F35" s="3"/>
    </row>
    <row r="36" spans="6:6" ht="17.25" customHeight="1">
      <c r="F36" s="3"/>
    </row>
    <row r="37" spans="6:6" ht="10.5" customHeight="1">
      <c r="F37" s="3"/>
    </row>
    <row r="38" spans="6:6" ht="17.25" customHeight="1">
      <c r="F38" s="3"/>
    </row>
    <row r="39" spans="6:6" ht="10.5" customHeight="1">
      <c r="F39" s="3"/>
    </row>
    <row r="40" spans="6:6" ht="17.25" customHeight="1">
      <c r="F40" s="3"/>
    </row>
    <row r="41" spans="6:6" ht="10.5" customHeight="1">
      <c r="F41" s="3"/>
    </row>
    <row r="42" spans="6:6" ht="17.25" customHeight="1">
      <c r="F42" s="3"/>
    </row>
    <row r="43" spans="6:6" ht="10.5" customHeight="1">
      <c r="F43" s="3"/>
    </row>
    <row r="44" spans="6:6" ht="17.25" customHeight="1">
      <c r="F44" s="3"/>
    </row>
    <row r="45" spans="6:6" ht="10.5" customHeight="1">
      <c r="F45" s="3"/>
    </row>
    <row r="46" spans="6:6" ht="17.25" customHeight="1">
      <c r="F46" s="3"/>
    </row>
    <row r="47" spans="6:6" ht="10.5" customHeight="1">
      <c r="F47" s="3"/>
    </row>
    <row r="48" spans="6:6" ht="17.25" customHeight="1">
      <c r="F48" s="3"/>
    </row>
    <row r="49" spans="6:6" ht="10.5" customHeight="1">
      <c r="F49" s="3"/>
    </row>
    <row r="50" spans="6:6">
      <c r="F50" s="3"/>
    </row>
    <row r="51" spans="6:6">
      <c r="F51" s="3"/>
    </row>
    <row r="52" spans="6:6" ht="17.25" customHeight="1">
      <c r="F52" s="3"/>
    </row>
    <row r="53" spans="6:6">
      <c r="F53" s="3"/>
    </row>
    <row r="54" spans="6:6" ht="17.25" customHeight="1">
      <c r="F54" s="3"/>
    </row>
    <row r="55" spans="6:6" ht="10.5" customHeight="1">
      <c r="F55" s="3"/>
    </row>
    <row r="56" spans="6:6" ht="17.25" customHeight="1">
      <c r="F56" s="3"/>
    </row>
    <row r="57" spans="6:6" ht="10.5" customHeight="1">
      <c r="F57" s="3"/>
    </row>
    <row r="58" spans="6:6" ht="17.25" customHeight="1">
      <c r="F58" s="3"/>
    </row>
    <row r="59" spans="6:6" ht="10.5" customHeight="1">
      <c r="F59" s="3"/>
    </row>
    <row r="60" spans="6:6" ht="17.25" customHeight="1">
      <c r="F60" s="3"/>
    </row>
    <row r="61" spans="6:6" ht="10.5" customHeight="1">
      <c r="F61" s="3"/>
    </row>
    <row r="62" spans="6:6" ht="17.25" customHeight="1">
      <c r="F62" s="3"/>
    </row>
    <row r="63" spans="6:6" ht="10.5" customHeight="1">
      <c r="F63" s="3"/>
    </row>
    <row r="64" spans="6:6" ht="17.25" customHeight="1">
      <c r="F64" s="3"/>
    </row>
    <row r="65" spans="6:6" ht="17.25" customHeight="1">
      <c r="F65" s="3"/>
    </row>
    <row r="66" spans="6:6" ht="17.25" customHeight="1">
      <c r="F66" s="3"/>
    </row>
    <row r="67" spans="6:6" ht="17.25" customHeight="1">
      <c r="F67" s="3"/>
    </row>
    <row r="68" spans="6:6" ht="17.25" customHeight="1">
      <c r="F68" s="3"/>
    </row>
    <row r="69" spans="6:6" ht="17.25" customHeight="1"/>
    <row r="70" spans="6:6" ht="17.25" customHeight="1"/>
    <row r="71" spans="6:6" ht="17.25" customHeight="1"/>
  </sheetData>
  <protectedRanges>
    <protectedRange sqref="C19 C7 C13 D8 D14 D20" name="範囲5_3_1_1"/>
  </protectedRanges>
  <mergeCells count="2">
    <mergeCell ref="B1:F1"/>
    <mergeCell ref="A4:B4"/>
  </mergeCells>
  <phoneticPr fontId="5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7 C13 C19 D8 D14 D20"/>
  </dataValidations>
  <pageMargins left="0.78749999999999998" right="0.78749999999999998" top="0.39374999999999999" bottom="0.39374999999999999" header="0.51180555555555562" footer="0.51180555555555562"/>
  <pageSetup paperSize="9" scale="91" firstPageNumber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70"/>
  <sheetViews>
    <sheetView zoomScaleNormal="100" workbookViewId="0">
      <selection activeCell="C10" sqref="C10"/>
    </sheetView>
  </sheetViews>
  <sheetFormatPr defaultColWidth="9" defaultRowHeight="17.25"/>
  <cols>
    <col min="1" max="1" width="6.25" style="1" customWidth="1"/>
    <col min="2" max="2" width="7.5" style="15" customWidth="1"/>
    <col min="3" max="3" width="15.625" style="1" customWidth="1"/>
    <col min="4" max="4" width="18.375" style="1" bestFit="1" customWidth="1"/>
    <col min="5" max="5" width="25" style="1" customWidth="1"/>
    <col min="6" max="6" width="10" style="11" customWidth="1"/>
    <col min="7" max="7" width="10" style="8" customWidth="1"/>
    <col min="8" max="8" width="10" style="9" customWidth="1"/>
    <col min="9" max="9" width="10" style="8" customWidth="1"/>
    <col min="10" max="10" width="10" style="9" customWidth="1"/>
    <col min="11" max="12" width="10" style="8" customWidth="1"/>
    <col min="13" max="16384" width="9" style="1"/>
  </cols>
  <sheetData>
    <row r="1" spans="1:12">
      <c r="B1" s="99" t="s">
        <v>20</v>
      </c>
      <c r="C1" s="100"/>
      <c r="D1" s="100"/>
      <c r="E1" s="100"/>
      <c r="F1" s="100"/>
    </row>
    <row r="2" spans="1:12">
      <c r="C2" s="15"/>
      <c r="D2" s="17"/>
      <c r="E2" s="15"/>
      <c r="F2" s="10"/>
    </row>
    <row r="3" spans="1:12">
      <c r="B3" s="17"/>
      <c r="C3" s="17"/>
      <c r="D3" s="17"/>
      <c r="E3" s="17"/>
      <c r="F3" s="10"/>
    </row>
    <row r="4" spans="1:12" ht="18" thickBot="1">
      <c r="A4" s="174" t="s">
        <v>16</v>
      </c>
      <c r="B4" s="175"/>
      <c r="F4" s="23"/>
      <c r="G4" s="3"/>
      <c r="H4" s="22"/>
      <c r="I4" s="3"/>
      <c r="J4" s="22"/>
      <c r="K4" s="3"/>
      <c r="L4" s="22"/>
    </row>
    <row r="5" spans="1:12" ht="18.75" thickTop="1" thickBot="1">
      <c r="A5" s="215"/>
      <c r="B5" s="216"/>
      <c r="C5" s="182"/>
      <c r="D5" s="182"/>
      <c r="E5" s="182"/>
      <c r="F5" s="123" t="s">
        <v>646</v>
      </c>
      <c r="G5" s="124"/>
      <c r="H5" s="125" t="s">
        <v>0</v>
      </c>
      <c r="I5" s="122"/>
      <c r="J5" s="126" t="s">
        <v>1</v>
      </c>
      <c r="K5" s="124"/>
      <c r="L5" s="127" t="s">
        <v>2</v>
      </c>
    </row>
    <row r="6" spans="1:12" ht="18.75" thickTop="1" thickBot="1">
      <c r="A6" s="181" t="s">
        <v>655</v>
      </c>
      <c r="B6" s="217" t="s">
        <v>3</v>
      </c>
      <c r="C6" s="182" t="s">
        <v>4</v>
      </c>
      <c r="D6" s="182"/>
      <c r="E6" s="182" t="s">
        <v>5</v>
      </c>
      <c r="F6" s="218" t="s">
        <v>10</v>
      </c>
      <c r="G6" s="219" t="s">
        <v>7</v>
      </c>
      <c r="H6" s="220" t="s">
        <v>8</v>
      </c>
      <c r="I6" s="221" t="s">
        <v>7</v>
      </c>
      <c r="J6" s="220" t="s">
        <v>9</v>
      </c>
      <c r="K6" s="221" t="s">
        <v>7</v>
      </c>
      <c r="L6" s="222"/>
    </row>
    <row r="7" spans="1:12" s="2" customFormat="1" ht="17.25" customHeight="1" thickTop="1">
      <c r="A7" s="202">
        <v>1</v>
      </c>
      <c r="B7" s="28" t="s">
        <v>261</v>
      </c>
      <c r="C7" s="161" t="s">
        <v>262</v>
      </c>
      <c r="D7" s="82" t="s">
        <v>260</v>
      </c>
      <c r="E7" s="86" t="s">
        <v>263</v>
      </c>
      <c r="F7" s="212">
        <v>14</v>
      </c>
      <c r="G7" s="213">
        <f t="shared" ref="G7:G36" si="0">ROUND(25.4347*(25.5-F7)^1.34,0)</f>
        <v>671</v>
      </c>
      <c r="H7" s="106">
        <v>3.96</v>
      </c>
      <c r="I7" s="213">
        <f t="shared" ref="I7:I37" si="1">ROUND(0.14354*(100*H7-1.77)^1.385,0)</f>
        <v>565</v>
      </c>
      <c r="J7" s="106">
        <v>38.61</v>
      </c>
      <c r="K7" s="213">
        <f t="shared" ref="K7:K37" si="2">ROUND(10.14*(J7-3)^1.02,0)</f>
        <v>388</v>
      </c>
      <c r="L7" s="214">
        <f t="shared" ref="L7:L37" si="3">ROUND(G7+I7+K7,0)</f>
        <v>1624</v>
      </c>
    </row>
    <row r="8" spans="1:12" s="2" customFormat="1" ht="17.25" customHeight="1">
      <c r="A8" s="202">
        <v>2</v>
      </c>
      <c r="B8" s="31" t="s">
        <v>323</v>
      </c>
      <c r="C8" s="47" t="s">
        <v>324</v>
      </c>
      <c r="D8" s="87" t="s">
        <v>322</v>
      </c>
      <c r="E8" s="45" t="s">
        <v>325</v>
      </c>
      <c r="F8" s="20">
        <v>15.2</v>
      </c>
      <c r="G8" s="5">
        <f t="shared" si="0"/>
        <v>579</v>
      </c>
      <c r="H8" s="7">
        <v>4.03</v>
      </c>
      <c r="I8" s="5">
        <f t="shared" si="1"/>
        <v>579</v>
      </c>
      <c r="J8" s="7">
        <v>38.880000000000003</v>
      </c>
      <c r="K8" s="5">
        <f t="shared" si="2"/>
        <v>391</v>
      </c>
      <c r="L8" s="203">
        <f t="shared" si="3"/>
        <v>1549</v>
      </c>
    </row>
    <row r="9" spans="1:12" s="2" customFormat="1" ht="17.25" customHeight="1">
      <c r="A9" s="202">
        <v>3</v>
      </c>
      <c r="B9" s="71" t="s">
        <v>250</v>
      </c>
      <c r="C9" s="129" t="s">
        <v>251</v>
      </c>
      <c r="D9" s="133" t="s">
        <v>249</v>
      </c>
      <c r="E9" s="33" t="s">
        <v>252</v>
      </c>
      <c r="F9" s="20">
        <v>14.6</v>
      </c>
      <c r="G9" s="5">
        <f t="shared" si="0"/>
        <v>625</v>
      </c>
      <c r="H9" s="7">
        <v>4.3</v>
      </c>
      <c r="I9" s="5">
        <f t="shared" si="1"/>
        <v>634</v>
      </c>
      <c r="J9" s="7">
        <v>29.15</v>
      </c>
      <c r="K9" s="5">
        <f t="shared" si="2"/>
        <v>283</v>
      </c>
      <c r="L9" s="203">
        <f t="shared" si="3"/>
        <v>1542</v>
      </c>
    </row>
    <row r="10" spans="1:12" s="2" customFormat="1" ht="17.25" customHeight="1">
      <c r="A10" s="202">
        <v>4</v>
      </c>
      <c r="B10" s="71" t="s">
        <v>254</v>
      </c>
      <c r="C10" s="129" t="s">
        <v>255</v>
      </c>
      <c r="D10" s="75" t="s">
        <v>253</v>
      </c>
      <c r="E10" s="33" t="s">
        <v>39</v>
      </c>
      <c r="F10" s="19">
        <v>14.6</v>
      </c>
      <c r="G10" s="5">
        <f t="shared" si="0"/>
        <v>625</v>
      </c>
      <c r="H10" s="7">
        <v>3.51</v>
      </c>
      <c r="I10" s="5">
        <f t="shared" si="1"/>
        <v>478</v>
      </c>
      <c r="J10" s="7">
        <v>40.11</v>
      </c>
      <c r="K10" s="5">
        <f t="shared" si="2"/>
        <v>405</v>
      </c>
      <c r="L10" s="203">
        <f t="shared" si="3"/>
        <v>1508</v>
      </c>
    </row>
    <row r="11" spans="1:12" s="2" customFormat="1" ht="17.25" customHeight="1">
      <c r="A11" s="202">
        <v>5</v>
      </c>
      <c r="B11" s="39" t="s">
        <v>298</v>
      </c>
      <c r="C11" s="48" t="s">
        <v>299</v>
      </c>
      <c r="D11" s="95" t="s">
        <v>297</v>
      </c>
      <c r="E11" s="38" t="s">
        <v>107</v>
      </c>
      <c r="F11" s="20">
        <v>15.8</v>
      </c>
      <c r="G11" s="5">
        <f t="shared" si="0"/>
        <v>534</v>
      </c>
      <c r="H11" s="7">
        <v>3.86</v>
      </c>
      <c r="I11" s="5">
        <f t="shared" si="1"/>
        <v>545</v>
      </c>
      <c r="J11" s="7">
        <v>37.99</v>
      </c>
      <c r="K11" s="5">
        <f t="shared" si="2"/>
        <v>381</v>
      </c>
      <c r="L11" s="203">
        <f t="shared" si="3"/>
        <v>1460</v>
      </c>
    </row>
    <row r="12" spans="1:12" s="2" customFormat="1" ht="17.25" customHeight="1">
      <c r="A12" s="202">
        <v>6</v>
      </c>
      <c r="B12" s="39" t="s">
        <v>274</v>
      </c>
      <c r="C12" s="48" t="s">
        <v>275</v>
      </c>
      <c r="D12" s="73" t="s">
        <v>273</v>
      </c>
      <c r="E12" s="41" t="s">
        <v>263</v>
      </c>
      <c r="F12" s="19">
        <v>14.7</v>
      </c>
      <c r="G12" s="5">
        <f t="shared" si="0"/>
        <v>617</v>
      </c>
      <c r="H12" s="7">
        <v>3.49</v>
      </c>
      <c r="I12" s="5">
        <f t="shared" si="1"/>
        <v>474</v>
      </c>
      <c r="J12" s="7">
        <v>36.49</v>
      </c>
      <c r="K12" s="5">
        <f t="shared" si="2"/>
        <v>364</v>
      </c>
      <c r="L12" s="203">
        <f t="shared" si="3"/>
        <v>1455</v>
      </c>
    </row>
    <row r="13" spans="1:12" s="2" customFormat="1" ht="17.25" customHeight="1">
      <c r="A13" s="202">
        <v>7</v>
      </c>
      <c r="B13" s="39" t="s">
        <v>305</v>
      </c>
      <c r="C13" s="48" t="s">
        <v>306</v>
      </c>
      <c r="D13" s="40" t="s">
        <v>304</v>
      </c>
      <c r="E13" s="41" t="s">
        <v>56</v>
      </c>
      <c r="F13" s="19">
        <v>15.4</v>
      </c>
      <c r="G13" s="5">
        <f t="shared" si="0"/>
        <v>564</v>
      </c>
      <c r="H13" s="7">
        <v>3.38</v>
      </c>
      <c r="I13" s="5">
        <f t="shared" si="1"/>
        <v>453</v>
      </c>
      <c r="J13" s="7">
        <v>42.97</v>
      </c>
      <c r="K13" s="5">
        <f t="shared" si="2"/>
        <v>436</v>
      </c>
      <c r="L13" s="203">
        <f t="shared" si="3"/>
        <v>1453</v>
      </c>
    </row>
    <row r="14" spans="1:12" s="2" customFormat="1" ht="17.25" customHeight="1">
      <c r="A14" s="202">
        <v>8</v>
      </c>
      <c r="B14" s="71" t="s">
        <v>327</v>
      </c>
      <c r="C14" s="47" t="s">
        <v>328</v>
      </c>
      <c r="D14" s="87" t="s">
        <v>326</v>
      </c>
      <c r="E14" s="45" t="s">
        <v>263</v>
      </c>
      <c r="F14" s="20">
        <v>15.6</v>
      </c>
      <c r="G14" s="5">
        <f t="shared" si="0"/>
        <v>549</v>
      </c>
      <c r="H14" s="7">
        <v>3.58</v>
      </c>
      <c r="I14" s="5">
        <f t="shared" si="1"/>
        <v>491</v>
      </c>
      <c r="J14" s="7">
        <v>40.39</v>
      </c>
      <c r="K14" s="5">
        <f t="shared" si="2"/>
        <v>408</v>
      </c>
      <c r="L14" s="203">
        <f t="shared" si="3"/>
        <v>1448</v>
      </c>
    </row>
    <row r="15" spans="1:12" s="2" customFormat="1" ht="17.25" customHeight="1">
      <c r="A15" s="202">
        <v>9</v>
      </c>
      <c r="B15" s="39" t="s">
        <v>337</v>
      </c>
      <c r="C15" s="48" t="s">
        <v>338</v>
      </c>
      <c r="D15" s="40" t="s">
        <v>336</v>
      </c>
      <c r="E15" s="41" t="s">
        <v>134</v>
      </c>
      <c r="F15" s="19">
        <v>15.6</v>
      </c>
      <c r="G15" s="5">
        <f t="shared" si="0"/>
        <v>549</v>
      </c>
      <c r="H15" s="7">
        <v>3.69</v>
      </c>
      <c r="I15" s="5">
        <f t="shared" si="1"/>
        <v>512</v>
      </c>
      <c r="J15" s="7">
        <v>38.380000000000003</v>
      </c>
      <c r="K15" s="5">
        <f t="shared" si="2"/>
        <v>385</v>
      </c>
      <c r="L15" s="203">
        <f t="shared" si="3"/>
        <v>1446</v>
      </c>
    </row>
    <row r="16" spans="1:12" s="2" customFormat="1" ht="17.25" customHeight="1">
      <c r="A16" s="202">
        <v>10</v>
      </c>
      <c r="B16" s="71" t="s">
        <v>295</v>
      </c>
      <c r="C16" s="131" t="s">
        <v>296</v>
      </c>
      <c r="D16" s="42" t="s">
        <v>294</v>
      </c>
      <c r="E16" s="33" t="s">
        <v>134</v>
      </c>
      <c r="F16" s="20">
        <v>15.4</v>
      </c>
      <c r="G16" s="5">
        <f t="shared" si="0"/>
        <v>564</v>
      </c>
      <c r="H16" s="7">
        <v>3.6</v>
      </c>
      <c r="I16" s="5">
        <f t="shared" si="1"/>
        <v>495</v>
      </c>
      <c r="J16" s="7">
        <v>37.229999999999997</v>
      </c>
      <c r="K16" s="5">
        <f t="shared" si="2"/>
        <v>373</v>
      </c>
      <c r="L16" s="203">
        <f t="shared" si="3"/>
        <v>1432</v>
      </c>
    </row>
    <row r="17" spans="1:12" s="2" customFormat="1" ht="17.25" customHeight="1">
      <c r="A17" s="202">
        <v>11</v>
      </c>
      <c r="B17" s="71" t="s">
        <v>289</v>
      </c>
      <c r="C17" s="131" t="s">
        <v>290</v>
      </c>
      <c r="D17" s="74" t="s">
        <v>288</v>
      </c>
      <c r="E17" s="33" t="s">
        <v>107</v>
      </c>
      <c r="F17" s="20">
        <v>15.8</v>
      </c>
      <c r="G17" s="5">
        <f t="shared" si="0"/>
        <v>534</v>
      </c>
      <c r="H17" s="7">
        <v>3.42</v>
      </c>
      <c r="I17" s="5">
        <f t="shared" si="1"/>
        <v>461</v>
      </c>
      <c r="J17" s="7">
        <v>38.229999999999997</v>
      </c>
      <c r="K17" s="5">
        <f t="shared" si="2"/>
        <v>384</v>
      </c>
      <c r="L17" s="203">
        <f t="shared" si="3"/>
        <v>1379</v>
      </c>
    </row>
    <row r="18" spans="1:12" s="2" customFormat="1" ht="17.25" customHeight="1">
      <c r="A18" s="202">
        <v>12</v>
      </c>
      <c r="B18" s="71" t="s">
        <v>286</v>
      </c>
      <c r="C18" s="131" t="s">
        <v>287</v>
      </c>
      <c r="D18" s="74" t="s">
        <v>285</v>
      </c>
      <c r="E18" s="33" t="s">
        <v>263</v>
      </c>
      <c r="F18" s="19">
        <v>15.7</v>
      </c>
      <c r="G18" s="5">
        <f t="shared" si="0"/>
        <v>542</v>
      </c>
      <c r="H18" s="7">
        <v>3.66</v>
      </c>
      <c r="I18" s="5">
        <f t="shared" si="1"/>
        <v>506</v>
      </c>
      <c r="J18" s="7">
        <v>30.89</v>
      </c>
      <c r="K18" s="5">
        <f t="shared" si="2"/>
        <v>302</v>
      </c>
      <c r="L18" s="203">
        <f t="shared" si="3"/>
        <v>1350</v>
      </c>
    </row>
    <row r="19" spans="1:12" s="2" customFormat="1" ht="17.25" customHeight="1">
      <c r="A19" s="202">
        <v>13</v>
      </c>
      <c r="B19" s="39" t="s">
        <v>280</v>
      </c>
      <c r="C19" s="48" t="s">
        <v>281</v>
      </c>
      <c r="D19" s="40" t="s">
        <v>279</v>
      </c>
      <c r="E19" s="41" t="s">
        <v>56</v>
      </c>
      <c r="F19" s="20">
        <v>16.3</v>
      </c>
      <c r="G19" s="5">
        <f t="shared" si="0"/>
        <v>498</v>
      </c>
      <c r="H19" s="7">
        <v>3.49</v>
      </c>
      <c r="I19" s="5">
        <f t="shared" si="1"/>
        <v>474</v>
      </c>
      <c r="J19" s="7">
        <v>35.450000000000003</v>
      </c>
      <c r="K19" s="5">
        <f t="shared" si="2"/>
        <v>353</v>
      </c>
      <c r="L19" s="203">
        <f t="shared" si="3"/>
        <v>1325</v>
      </c>
    </row>
    <row r="20" spans="1:12" s="2" customFormat="1" ht="17.25" customHeight="1">
      <c r="A20" s="202">
        <v>14</v>
      </c>
      <c r="B20" s="71" t="s">
        <v>314</v>
      </c>
      <c r="C20" s="129" t="s">
        <v>315</v>
      </c>
      <c r="D20" s="83" t="s">
        <v>313</v>
      </c>
      <c r="E20" s="35" t="s">
        <v>56</v>
      </c>
      <c r="F20" s="19">
        <v>16.2</v>
      </c>
      <c r="G20" s="5">
        <f t="shared" si="0"/>
        <v>505</v>
      </c>
      <c r="H20" s="7">
        <v>3.12</v>
      </c>
      <c r="I20" s="5">
        <f t="shared" si="1"/>
        <v>405</v>
      </c>
      <c r="J20" s="7">
        <v>39.1</v>
      </c>
      <c r="K20" s="5">
        <f t="shared" si="2"/>
        <v>393</v>
      </c>
      <c r="L20" s="203">
        <f t="shared" si="3"/>
        <v>1303</v>
      </c>
    </row>
    <row r="21" spans="1:12" s="2" customFormat="1" ht="17.25" customHeight="1">
      <c r="A21" s="202">
        <v>15</v>
      </c>
      <c r="B21" s="71" t="s">
        <v>320</v>
      </c>
      <c r="C21" s="47" t="s">
        <v>321</v>
      </c>
      <c r="D21" s="88" t="s">
        <v>319</v>
      </c>
      <c r="E21" s="45" t="s">
        <v>28</v>
      </c>
      <c r="F21" s="20">
        <v>16.7</v>
      </c>
      <c r="G21" s="5">
        <f t="shared" si="0"/>
        <v>469</v>
      </c>
      <c r="H21" s="7">
        <v>3.5</v>
      </c>
      <c r="I21" s="5">
        <f t="shared" si="1"/>
        <v>476</v>
      </c>
      <c r="J21" s="7">
        <v>35.04</v>
      </c>
      <c r="K21" s="5">
        <f t="shared" si="2"/>
        <v>348</v>
      </c>
      <c r="L21" s="203">
        <f t="shared" si="3"/>
        <v>1293</v>
      </c>
    </row>
    <row r="22" spans="1:12" s="2" customFormat="1" ht="17.25" customHeight="1">
      <c r="A22" s="202">
        <v>16</v>
      </c>
      <c r="B22" s="39" t="s">
        <v>340</v>
      </c>
      <c r="C22" s="48" t="s">
        <v>341</v>
      </c>
      <c r="D22" s="40" t="s">
        <v>339</v>
      </c>
      <c r="E22" s="41" t="s">
        <v>342</v>
      </c>
      <c r="F22" s="20">
        <v>16</v>
      </c>
      <c r="G22" s="5">
        <f t="shared" si="0"/>
        <v>519</v>
      </c>
      <c r="H22" s="7">
        <v>3.51</v>
      </c>
      <c r="I22" s="5">
        <f t="shared" si="1"/>
        <v>478</v>
      </c>
      <c r="J22" s="7">
        <v>30.21</v>
      </c>
      <c r="K22" s="5">
        <f t="shared" si="2"/>
        <v>295</v>
      </c>
      <c r="L22" s="203">
        <f t="shared" si="3"/>
        <v>1292</v>
      </c>
    </row>
    <row r="23" spans="1:12" s="2" customFormat="1" ht="17.25" customHeight="1">
      <c r="A23" s="202">
        <v>17</v>
      </c>
      <c r="B23" s="39" t="s">
        <v>334</v>
      </c>
      <c r="C23" s="48" t="s">
        <v>335</v>
      </c>
      <c r="D23" s="40" t="s">
        <v>333</v>
      </c>
      <c r="E23" s="41" t="s">
        <v>56</v>
      </c>
      <c r="F23" s="20">
        <v>15.5</v>
      </c>
      <c r="G23" s="5">
        <f t="shared" si="0"/>
        <v>556</v>
      </c>
      <c r="H23" s="7">
        <v>3.38</v>
      </c>
      <c r="I23" s="5">
        <f t="shared" si="1"/>
        <v>453</v>
      </c>
      <c r="J23" s="7">
        <v>28.76</v>
      </c>
      <c r="K23" s="5">
        <f t="shared" si="2"/>
        <v>279</v>
      </c>
      <c r="L23" s="203">
        <f t="shared" si="3"/>
        <v>1288</v>
      </c>
    </row>
    <row r="24" spans="1:12" s="2" customFormat="1" ht="17.25" customHeight="1">
      <c r="A24" s="202">
        <v>18</v>
      </c>
      <c r="B24" s="71" t="s">
        <v>265</v>
      </c>
      <c r="C24" s="129" t="s">
        <v>266</v>
      </c>
      <c r="D24" s="75" t="s">
        <v>264</v>
      </c>
      <c r="E24" s="33" t="s">
        <v>28</v>
      </c>
      <c r="F24" s="20">
        <v>17.5</v>
      </c>
      <c r="G24" s="5">
        <f t="shared" si="0"/>
        <v>413</v>
      </c>
      <c r="H24" s="7">
        <v>3.48</v>
      </c>
      <c r="I24" s="5">
        <f t="shared" si="1"/>
        <v>472</v>
      </c>
      <c r="J24" s="7">
        <v>38.04</v>
      </c>
      <c r="K24" s="5">
        <f t="shared" si="2"/>
        <v>381</v>
      </c>
      <c r="L24" s="203">
        <f t="shared" si="3"/>
        <v>1266</v>
      </c>
    </row>
    <row r="25" spans="1:12" s="2" customFormat="1" ht="17.25" customHeight="1">
      <c r="A25" s="202">
        <v>19</v>
      </c>
      <c r="B25" s="39" t="s">
        <v>348</v>
      </c>
      <c r="C25" s="48" t="s">
        <v>349</v>
      </c>
      <c r="D25" s="40" t="s">
        <v>347</v>
      </c>
      <c r="E25" s="41" t="s">
        <v>350</v>
      </c>
      <c r="F25" s="20">
        <v>17.100000000000001</v>
      </c>
      <c r="G25" s="5">
        <f t="shared" si="0"/>
        <v>441</v>
      </c>
      <c r="H25" s="7">
        <v>3.05</v>
      </c>
      <c r="I25" s="5">
        <f t="shared" si="1"/>
        <v>393</v>
      </c>
      <c r="J25" s="7">
        <v>36.299999999999997</v>
      </c>
      <c r="K25" s="5">
        <f t="shared" si="2"/>
        <v>362</v>
      </c>
      <c r="L25" s="203">
        <f t="shared" si="3"/>
        <v>1196</v>
      </c>
    </row>
    <row r="26" spans="1:12" s="2" customFormat="1" ht="17.25" customHeight="1">
      <c r="A26" s="202">
        <v>20</v>
      </c>
      <c r="B26" s="39" t="s">
        <v>271</v>
      </c>
      <c r="C26" s="48" t="s">
        <v>272</v>
      </c>
      <c r="D26" s="40" t="s">
        <v>270</v>
      </c>
      <c r="E26" s="41" t="s">
        <v>134</v>
      </c>
      <c r="F26" s="20">
        <v>17.100000000000001</v>
      </c>
      <c r="G26" s="5">
        <f t="shared" si="0"/>
        <v>441</v>
      </c>
      <c r="H26" s="7">
        <v>3.21</v>
      </c>
      <c r="I26" s="5">
        <f t="shared" si="1"/>
        <v>422</v>
      </c>
      <c r="J26" s="7">
        <v>32.65</v>
      </c>
      <c r="K26" s="5">
        <f t="shared" si="2"/>
        <v>322</v>
      </c>
      <c r="L26" s="203">
        <f t="shared" si="3"/>
        <v>1185</v>
      </c>
    </row>
    <row r="27" spans="1:12" s="2" customFormat="1" ht="17.25" customHeight="1">
      <c r="A27" s="202">
        <v>21</v>
      </c>
      <c r="B27" s="71" t="s">
        <v>257</v>
      </c>
      <c r="C27" s="129" t="s">
        <v>258</v>
      </c>
      <c r="D27" s="75" t="s">
        <v>256</v>
      </c>
      <c r="E27" s="33" t="s">
        <v>259</v>
      </c>
      <c r="F27" s="20">
        <v>16.899999999999999</v>
      </c>
      <c r="G27" s="5">
        <f t="shared" si="0"/>
        <v>455</v>
      </c>
      <c r="H27" s="7">
        <v>2.92</v>
      </c>
      <c r="I27" s="5">
        <f t="shared" si="1"/>
        <v>370</v>
      </c>
      <c r="J27" s="7">
        <v>33.549999999999997</v>
      </c>
      <c r="K27" s="5">
        <f t="shared" si="2"/>
        <v>332</v>
      </c>
      <c r="L27" s="203">
        <f t="shared" si="3"/>
        <v>1157</v>
      </c>
    </row>
    <row r="28" spans="1:12" s="2" customFormat="1" ht="17.25" customHeight="1">
      <c r="A28" s="202">
        <v>22</v>
      </c>
      <c r="B28" s="39" t="s">
        <v>268</v>
      </c>
      <c r="C28" s="48" t="s">
        <v>269</v>
      </c>
      <c r="D28" s="133" t="s">
        <v>267</v>
      </c>
      <c r="E28" s="41" t="s">
        <v>117</v>
      </c>
      <c r="F28" s="20">
        <v>17.399999999999999</v>
      </c>
      <c r="G28" s="5">
        <f t="shared" si="0"/>
        <v>420</v>
      </c>
      <c r="H28" s="7">
        <v>3.28</v>
      </c>
      <c r="I28" s="5">
        <f t="shared" si="1"/>
        <v>435</v>
      </c>
      <c r="J28" s="7">
        <v>26.42</v>
      </c>
      <c r="K28" s="5">
        <f t="shared" si="2"/>
        <v>253</v>
      </c>
      <c r="L28" s="203">
        <f t="shared" si="3"/>
        <v>1108</v>
      </c>
    </row>
    <row r="29" spans="1:12" s="2" customFormat="1" ht="17.25" customHeight="1">
      <c r="A29" s="202">
        <v>23</v>
      </c>
      <c r="B29" s="39" t="s">
        <v>344</v>
      </c>
      <c r="C29" s="48" t="s">
        <v>345</v>
      </c>
      <c r="D29" s="40" t="s">
        <v>343</v>
      </c>
      <c r="E29" s="41" t="s">
        <v>346</v>
      </c>
      <c r="F29" s="20">
        <v>16.3</v>
      </c>
      <c r="G29" s="5">
        <f t="shared" si="0"/>
        <v>498</v>
      </c>
      <c r="H29" s="7">
        <v>2.86</v>
      </c>
      <c r="I29" s="5">
        <f t="shared" si="1"/>
        <v>359</v>
      </c>
      <c r="J29" s="7">
        <v>23.89</v>
      </c>
      <c r="K29" s="5">
        <f t="shared" si="2"/>
        <v>225</v>
      </c>
      <c r="L29" s="203">
        <f t="shared" si="3"/>
        <v>1082</v>
      </c>
    </row>
    <row r="30" spans="1:12" s="2" customFormat="1" ht="17.25" customHeight="1">
      <c r="A30" s="202">
        <v>24</v>
      </c>
      <c r="B30" s="39" t="s">
        <v>311</v>
      </c>
      <c r="C30" s="48" t="s">
        <v>312</v>
      </c>
      <c r="D30" s="52" t="s">
        <v>310</v>
      </c>
      <c r="E30" s="41"/>
      <c r="F30" s="20">
        <v>17.5</v>
      </c>
      <c r="G30" s="5">
        <f t="shared" si="0"/>
        <v>413</v>
      </c>
      <c r="H30" s="7">
        <v>2.94</v>
      </c>
      <c r="I30" s="5">
        <f t="shared" si="1"/>
        <v>373</v>
      </c>
      <c r="J30" s="7">
        <v>25.26</v>
      </c>
      <c r="K30" s="5">
        <f t="shared" si="2"/>
        <v>240</v>
      </c>
      <c r="L30" s="203">
        <f t="shared" si="3"/>
        <v>1026</v>
      </c>
    </row>
    <row r="31" spans="1:12" s="2" customFormat="1" ht="17.25" customHeight="1">
      <c r="A31" s="202">
        <v>25</v>
      </c>
      <c r="B31" s="39" t="s">
        <v>308</v>
      </c>
      <c r="C31" s="48" t="s">
        <v>309</v>
      </c>
      <c r="D31" s="52" t="s">
        <v>307</v>
      </c>
      <c r="E31" s="41" t="s">
        <v>117</v>
      </c>
      <c r="F31" s="20">
        <v>17.899999999999999</v>
      </c>
      <c r="G31" s="5">
        <f t="shared" si="0"/>
        <v>385</v>
      </c>
      <c r="H31" s="7">
        <v>3.05</v>
      </c>
      <c r="I31" s="5">
        <f t="shared" si="1"/>
        <v>393</v>
      </c>
      <c r="J31" s="7">
        <v>22.34</v>
      </c>
      <c r="K31" s="5">
        <f t="shared" si="2"/>
        <v>208</v>
      </c>
      <c r="L31" s="203">
        <f t="shared" si="3"/>
        <v>986</v>
      </c>
    </row>
    <row r="32" spans="1:12" s="2" customFormat="1" ht="17.25" customHeight="1">
      <c r="A32" s="202">
        <v>26</v>
      </c>
      <c r="B32" s="39" t="s">
        <v>277</v>
      </c>
      <c r="C32" s="48" t="s">
        <v>278</v>
      </c>
      <c r="D32" s="40" t="s">
        <v>276</v>
      </c>
      <c r="E32" s="41" t="s">
        <v>28</v>
      </c>
      <c r="F32" s="20">
        <v>17.8</v>
      </c>
      <c r="G32" s="5">
        <f t="shared" si="0"/>
        <v>392</v>
      </c>
      <c r="H32" s="7">
        <v>3.08</v>
      </c>
      <c r="I32" s="5">
        <f t="shared" si="1"/>
        <v>398</v>
      </c>
      <c r="J32" s="7">
        <v>15.28</v>
      </c>
      <c r="K32" s="5">
        <f t="shared" si="2"/>
        <v>131</v>
      </c>
      <c r="L32" s="203">
        <f t="shared" si="3"/>
        <v>921</v>
      </c>
    </row>
    <row r="33" spans="1:12" s="2" customFormat="1" ht="17.25" customHeight="1">
      <c r="A33" s="202">
        <v>27</v>
      </c>
      <c r="B33" s="71" t="s">
        <v>292</v>
      </c>
      <c r="C33" s="131" t="s">
        <v>293</v>
      </c>
      <c r="D33" s="74" t="s">
        <v>291</v>
      </c>
      <c r="E33" s="33" t="s">
        <v>56</v>
      </c>
      <c r="F33" s="20">
        <v>18.5</v>
      </c>
      <c r="G33" s="5">
        <f t="shared" si="0"/>
        <v>345</v>
      </c>
      <c r="H33" s="7">
        <v>2.4300000000000002</v>
      </c>
      <c r="I33" s="5">
        <f t="shared" si="1"/>
        <v>286</v>
      </c>
      <c r="J33" s="7">
        <v>25.07</v>
      </c>
      <c r="K33" s="5">
        <f t="shared" si="2"/>
        <v>238</v>
      </c>
      <c r="L33" s="203">
        <f t="shared" si="3"/>
        <v>869</v>
      </c>
    </row>
    <row r="34" spans="1:12" s="2" customFormat="1" ht="17.25" customHeight="1">
      <c r="A34" s="202">
        <v>28</v>
      </c>
      <c r="B34" s="71" t="s">
        <v>283</v>
      </c>
      <c r="C34" s="131" t="s">
        <v>284</v>
      </c>
      <c r="D34" s="74" t="s">
        <v>282</v>
      </c>
      <c r="E34" s="33"/>
      <c r="F34" s="19">
        <v>17.7</v>
      </c>
      <c r="G34" s="5">
        <f t="shared" si="0"/>
        <v>399</v>
      </c>
      <c r="H34" s="7">
        <v>2.25</v>
      </c>
      <c r="I34" s="5">
        <f t="shared" si="1"/>
        <v>257</v>
      </c>
      <c r="J34" s="7">
        <v>20.6</v>
      </c>
      <c r="K34" s="5">
        <f t="shared" si="2"/>
        <v>189</v>
      </c>
      <c r="L34" s="203">
        <f t="shared" si="3"/>
        <v>845</v>
      </c>
    </row>
    <row r="35" spans="1:12" s="2" customFormat="1" ht="17.25" customHeight="1">
      <c r="A35" s="202">
        <v>29</v>
      </c>
      <c r="B35" s="71" t="s">
        <v>317</v>
      </c>
      <c r="C35" s="129" t="s">
        <v>318</v>
      </c>
      <c r="D35" s="97" t="s">
        <v>316</v>
      </c>
      <c r="E35" s="35" t="s">
        <v>94</v>
      </c>
      <c r="F35" s="19">
        <v>19</v>
      </c>
      <c r="G35" s="5">
        <f t="shared" si="0"/>
        <v>312</v>
      </c>
      <c r="H35" s="7">
        <v>2.48</v>
      </c>
      <c r="I35" s="5">
        <f t="shared" si="1"/>
        <v>294</v>
      </c>
      <c r="J35" s="7">
        <v>21.56</v>
      </c>
      <c r="K35" s="5">
        <f t="shared" si="2"/>
        <v>200</v>
      </c>
      <c r="L35" s="203">
        <f t="shared" si="3"/>
        <v>806</v>
      </c>
    </row>
    <row r="36" spans="1:12" s="2" customFormat="1" ht="17.25" customHeight="1">
      <c r="A36" s="202">
        <v>30</v>
      </c>
      <c r="B36" s="39" t="s">
        <v>301</v>
      </c>
      <c r="C36" s="48" t="s">
        <v>302</v>
      </c>
      <c r="D36" s="52" t="s">
        <v>300</v>
      </c>
      <c r="E36" s="41" t="s">
        <v>303</v>
      </c>
      <c r="F36" s="20">
        <v>19.100000000000001</v>
      </c>
      <c r="G36" s="5">
        <f t="shared" si="0"/>
        <v>306</v>
      </c>
      <c r="H36" s="7">
        <v>2.13</v>
      </c>
      <c r="I36" s="5">
        <f t="shared" si="1"/>
        <v>238</v>
      </c>
      <c r="J36" s="7">
        <v>16.920000000000002</v>
      </c>
      <c r="K36" s="5">
        <f t="shared" si="2"/>
        <v>149</v>
      </c>
      <c r="L36" s="203">
        <f t="shared" si="3"/>
        <v>693</v>
      </c>
    </row>
    <row r="37" spans="1:12" s="2" customFormat="1" ht="17.25" customHeight="1" thickBot="1">
      <c r="A37" s="204">
        <v>31</v>
      </c>
      <c r="B37" s="205" t="s">
        <v>330</v>
      </c>
      <c r="C37" s="164" t="s">
        <v>331</v>
      </c>
      <c r="D37" s="206" t="s">
        <v>329</v>
      </c>
      <c r="E37" s="207" t="s">
        <v>332</v>
      </c>
      <c r="F37" s="168" t="s">
        <v>647</v>
      </c>
      <c r="G37" s="208" t="s">
        <v>649</v>
      </c>
      <c r="H37" s="209"/>
      <c r="I37" s="210" t="e">
        <f t="shared" si="1"/>
        <v>#NUM!</v>
      </c>
      <c r="J37" s="171"/>
      <c r="K37" s="208" t="e">
        <f t="shared" si="2"/>
        <v>#NUM!</v>
      </c>
      <c r="L37" s="211" t="e">
        <f t="shared" si="3"/>
        <v>#VALUE!</v>
      </c>
    </row>
    <row r="38" spans="1:12" s="2" customFormat="1" ht="14.25" thickTop="1"/>
    <row r="39" spans="1:12" s="2" customFormat="1" ht="17.25" customHeight="1"/>
    <row r="40" spans="1:12" s="2" customFormat="1" ht="10.5" customHeight="1"/>
    <row r="41" spans="1:12" s="2" customFormat="1" ht="17.25" customHeight="1"/>
    <row r="42" spans="1:12" s="2" customFormat="1" ht="10.5" customHeight="1"/>
    <row r="43" spans="1:12" s="2" customFormat="1" ht="17.25" customHeight="1"/>
    <row r="44" spans="1:12" s="2" customFormat="1" ht="10.5" customHeight="1"/>
    <row r="45" spans="1:12" s="2" customFormat="1" ht="17.25" customHeight="1"/>
    <row r="46" spans="1:12" s="2" customFormat="1" ht="10.5" customHeight="1"/>
    <row r="47" spans="1:12" s="2" customFormat="1" ht="17.25" customHeight="1"/>
    <row r="48" spans="1:12" s="2" customFormat="1" ht="10.5" customHeight="1"/>
    <row r="49" spans="2:12" s="2" customFormat="1" ht="17.25" customHeight="1"/>
    <row r="50" spans="2:12" s="2" customFormat="1" ht="10.5" customHeight="1"/>
    <row r="51" spans="2:12" s="2" customFormat="1" ht="17.25" customHeight="1"/>
    <row r="52" spans="2:12" s="2" customFormat="1" ht="10.5" customHeight="1"/>
    <row r="53" spans="2:12" s="2" customFormat="1" ht="17.25" customHeight="1"/>
    <row r="54" spans="2:12" s="2" customFormat="1" ht="10.5" customHeight="1"/>
    <row r="55" spans="2:12" s="2" customFormat="1" ht="17.25" customHeight="1"/>
    <row r="56" spans="2:12" s="2" customFormat="1" ht="17.25" customHeight="1"/>
    <row r="57" spans="2:12" s="2" customFormat="1" ht="17.25" customHeight="1"/>
    <row r="58" spans="2:12" s="2" customFormat="1" ht="17.25" customHeight="1"/>
    <row r="59" spans="2:12" s="2" customFormat="1" ht="17.25" customHeight="1"/>
    <row r="60" spans="2:12">
      <c r="B60" s="1"/>
      <c r="F60" s="1"/>
      <c r="G60" s="1"/>
      <c r="H60" s="1"/>
      <c r="I60" s="1"/>
      <c r="J60" s="1"/>
      <c r="K60" s="1"/>
      <c r="L60" s="1"/>
    </row>
    <row r="61" spans="2:12">
      <c r="B61" s="1"/>
      <c r="F61" s="1"/>
      <c r="G61" s="1"/>
      <c r="H61" s="1"/>
      <c r="I61" s="1"/>
      <c r="J61" s="1"/>
      <c r="K61" s="1"/>
      <c r="L61" s="1"/>
    </row>
    <row r="62" spans="2:12">
      <c r="B62" s="1"/>
      <c r="F62" s="1"/>
      <c r="G62" s="1"/>
      <c r="H62" s="1"/>
      <c r="I62" s="1"/>
      <c r="J62" s="1"/>
      <c r="K62" s="1"/>
      <c r="L62" s="1"/>
    </row>
    <row r="63" spans="2:12">
      <c r="B63" s="1"/>
      <c r="F63" s="1"/>
      <c r="G63" s="1"/>
      <c r="H63" s="1"/>
      <c r="I63" s="1"/>
      <c r="J63" s="1"/>
      <c r="K63" s="1"/>
      <c r="L63" s="1"/>
    </row>
    <row r="64" spans="2:12">
      <c r="B64" s="1"/>
      <c r="F64" s="1"/>
      <c r="G64" s="1"/>
      <c r="H64" s="1"/>
      <c r="I64" s="1"/>
      <c r="J64" s="1"/>
      <c r="K64" s="1"/>
      <c r="L64" s="1"/>
    </row>
    <row r="65" spans="2:12">
      <c r="B65" s="1"/>
      <c r="F65" s="1"/>
      <c r="G65" s="1"/>
      <c r="H65" s="1"/>
      <c r="I65" s="1"/>
      <c r="J65" s="1"/>
      <c r="K65" s="1"/>
      <c r="L65" s="1"/>
    </row>
    <row r="66" spans="2:12">
      <c r="B66" s="1"/>
      <c r="F66" s="1"/>
      <c r="G66" s="1"/>
      <c r="H66" s="1"/>
      <c r="I66" s="1"/>
      <c r="J66" s="1"/>
      <c r="K66" s="1"/>
      <c r="L66" s="1"/>
    </row>
    <row r="67" spans="2:12">
      <c r="B67" s="1"/>
      <c r="F67" s="1"/>
      <c r="G67" s="1"/>
      <c r="H67" s="1"/>
      <c r="I67" s="1"/>
      <c r="J67" s="1"/>
      <c r="K67" s="1"/>
      <c r="L67" s="1"/>
    </row>
    <row r="68" spans="2:12">
      <c r="B68" s="1"/>
      <c r="F68" s="1"/>
      <c r="G68" s="1"/>
      <c r="H68" s="1"/>
      <c r="I68" s="1"/>
      <c r="J68" s="1"/>
      <c r="K68" s="1"/>
      <c r="L68" s="1"/>
    </row>
    <row r="69" spans="2:12">
      <c r="B69" s="1"/>
      <c r="F69" s="1"/>
      <c r="G69" s="1"/>
      <c r="H69" s="1"/>
      <c r="I69" s="1"/>
      <c r="J69" s="1"/>
      <c r="K69" s="1"/>
      <c r="L69" s="1"/>
    </row>
    <row r="70" spans="2:12">
      <c r="B70" s="1"/>
      <c r="F70" s="1"/>
      <c r="G70" s="1"/>
      <c r="H70" s="1"/>
      <c r="I70" s="1"/>
      <c r="J70" s="1"/>
      <c r="K70" s="1"/>
      <c r="L70" s="1"/>
    </row>
  </sheetData>
  <protectedRanges>
    <protectedRange sqref="C19 C9 D10 D20 D30 C29" name="範囲5_2_2_1_1_1"/>
  </protectedRanges>
  <autoFilter ref="B6:L6"/>
  <mergeCells count="2">
    <mergeCell ref="B1:F1"/>
    <mergeCell ref="A4:B4"/>
  </mergeCells>
  <phoneticPr fontId="5"/>
  <dataValidations xWindow="601" yWindow="731"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29 C9 C19 C13 C14:D14 C23 C24:D24 C33 C34:D34 D10 D15 D20 D25 D30 D35"/>
  </dataValidations>
  <hyperlinks>
    <hyperlink ref="L2" r:id="rId1" display="komaki-h@amigo2.ne.jp"/>
    <hyperlink ref="L1" r:id="rId2" display="httokuda@lilac.ocn.ne.jp"/>
    <hyperlink ref="L4" r:id="rId3" display="httokuda@lilac.ocn.ne.jp"/>
    <hyperlink ref="L6" r:id="rId4" display="kays0601@yahoo.co.jp"/>
  </hyperlinks>
  <pageMargins left="0.78749999999999998" right="0.78749999999999998" top="0.19652777777777777" bottom="0.19652777777777777" header="0.51180555555555562" footer="0.51180555555555562"/>
  <pageSetup paperSize="9" scale="92" firstPageNumber="0" fitToHeight="0" orientation="landscape" r:id="rId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92"/>
  <sheetViews>
    <sheetView zoomScaleNormal="100" workbookViewId="0">
      <selection activeCell="D16" sqref="D16"/>
    </sheetView>
  </sheetViews>
  <sheetFormatPr defaultColWidth="9" defaultRowHeight="17.25"/>
  <cols>
    <col min="1" max="1" width="6.25" style="1" customWidth="1"/>
    <col min="2" max="2" width="7.5" style="1" customWidth="1"/>
    <col min="3" max="4" width="15.625" style="1" customWidth="1"/>
    <col min="5" max="5" width="25" style="1" customWidth="1"/>
    <col min="6" max="6" width="10" style="11" customWidth="1"/>
    <col min="7" max="7" width="10" style="8" customWidth="1"/>
    <col min="8" max="8" width="10" style="9" customWidth="1"/>
    <col min="9" max="9" width="10" style="8" customWidth="1"/>
    <col min="10" max="10" width="10" style="9" customWidth="1"/>
    <col min="11" max="12" width="10" style="8" customWidth="1"/>
    <col min="13" max="16384" width="9" style="1"/>
  </cols>
  <sheetData>
    <row r="1" spans="1:12">
      <c r="B1" s="99" t="s">
        <v>20</v>
      </c>
      <c r="C1" s="100"/>
      <c r="D1" s="100"/>
      <c r="E1" s="100"/>
      <c r="F1" s="100"/>
    </row>
    <row r="2" spans="1:12">
      <c r="B2" s="26"/>
      <c r="C2" s="27"/>
      <c r="D2" s="50"/>
      <c r="E2" s="27"/>
      <c r="F2" s="27"/>
    </row>
    <row r="4" spans="1:12" ht="18" thickBot="1">
      <c r="A4" s="174" t="s">
        <v>15</v>
      </c>
      <c r="B4" s="175"/>
      <c r="F4" s="23"/>
      <c r="G4" s="3"/>
      <c r="H4" s="22"/>
      <c r="I4" s="3"/>
      <c r="J4" s="22"/>
      <c r="K4" s="3"/>
      <c r="L4" s="22"/>
    </row>
    <row r="5" spans="1:12" ht="18.75" thickTop="1" thickBot="1">
      <c r="A5" s="215"/>
      <c r="B5" s="216"/>
      <c r="C5" s="182"/>
      <c r="D5" s="182"/>
      <c r="E5" s="182"/>
      <c r="F5" s="123" t="s">
        <v>11</v>
      </c>
      <c r="G5" s="124"/>
      <c r="H5" s="125" t="s">
        <v>0</v>
      </c>
      <c r="I5" s="122"/>
      <c r="J5" s="126" t="s">
        <v>1</v>
      </c>
      <c r="K5" s="124"/>
      <c r="L5" s="127" t="s">
        <v>2</v>
      </c>
    </row>
    <row r="6" spans="1:12" ht="18.75" thickTop="1" thickBot="1">
      <c r="A6" s="181" t="s">
        <v>655</v>
      </c>
      <c r="B6" s="182" t="s">
        <v>3</v>
      </c>
      <c r="C6" s="182" t="s">
        <v>4</v>
      </c>
      <c r="D6" s="182"/>
      <c r="E6" s="182" t="s">
        <v>5</v>
      </c>
      <c r="F6" s="183" t="s">
        <v>6</v>
      </c>
      <c r="G6" s="184" t="s">
        <v>7</v>
      </c>
      <c r="H6" s="185" t="s">
        <v>8</v>
      </c>
      <c r="I6" s="186" t="s">
        <v>7</v>
      </c>
      <c r="J6" s="185" t="s">
        <v>9</v>
      </c>
      <c r="K6" s="184" t="s">
        <v>7</v>
      </c>
      <c r="L6" s="187"/>
    </row>
    <row r="7" spans="1:12" ht="17.25" customHeight="1" thickTop="1">
      <c r="A7" s="134">
        <v>1</v>
      </c>
      <c r="B7" s="232" t="s">
        <v>234</v>
      </c>
      <c r="C7" s="233" t="s">
        <v>235</v>
      </c>
      <c r="D7" s="230" t="s">
        <v>233</v>
      </c>
      <c r="E7" s="234" t="s">
        <v>236</v>
      </c>
      <c r="F7" s="235">
        <v>8.5</v>
      </c>
      <c r="G7" s="139">
        <f t="shared" ref="G7:G19" si="0">ROUND(25.4347*(26.9-F7*2.3)^1.34,0)</f>
        <v>368</v>
      </c>
      <c r="H7" s="236">
        <v>3.45</v>
      </c>
      <c r="I7" s="139">
        <f t="shared" ref="I7:I19" si="1">ROUND(0.188807*(100*H7-1.58)^1.37,0)</f>
        <v>562</v>
      </c>
      <c r="J7" s="236">
        <v>21.57</v>
      </c>
      <c r="K7" s="237">
        <f t="shared" ref="K7:K19" si="2">ROUND(15.9809*(J7-2),0)</f>
        <v>313</v>
      </c>
      <c r="L7" s="139">
        <f t="shared" ref="L7:L19" si="3">ROUND(G7+I7+K7,0)</f>
        <v>1243</v>
      </c>
    </row>
    <row r="8" spans="1:12" ht="17.25" customHeight="1">
      <c r="A8" s="143">
        <v>2</v>
      </c>
      <c r="B8" s="31" t="s">
        <v>238</v>
      </c>
      <c r="C8" s="223" t="s">
        <v>239</v>
      </c>
      <c r="D8" s="43" t="s">
        <v>237</v>
      </c>
      <c r="E8" s="33" t="s">
        <v>48</v>
      </c>
      <c r="F8" s="20">
        <v>8.6</v>
      </c>
      <c r="G8" s="13">
        <f t="shared" si="0"/>
        <v>353</v>
      </c>
      <c r="H8" s="7">
        <v>3.42</v>
      </c>
      <c r="I8" s="13">
        <f t="shared" si="1"/>
        <v>556</v>
      </c>
      <c r="J8" s="7">
        <v>22.54</v>
      </c>
      <c r="K8" s="14">
        <f t="shared" si="2"/>
        <v>328</v>
      </c>
      <c r="L8" s="13">
        <f t="shared" si="3"/>
        <v>1237</v>
      </c>
    </row>
    <row r="9" spans="1:12" ht="17.25" customHeight="1">
      <c r="A9" s="143">
        <v>3</v>
      </c>
      <c r="B9" s="31" t="s">
        <v>244</v>
      </c>
      <c r="C9" s="224" t="s">
        <v>245</v>
      </c>
      <c r="D9" s="44" t="s">
        <v>243</v>
      </c>
      <c r="E9" s="35"/>
      <c r="F9" s="20">
        <v>8.8000000000000007</v>
      </c>
      <c r="G9" s="13">
        <f t="shared" si="0"/>
        <v>323</v>
      </c>
      <c r="H9" s="7">
        <v>2.69</v>
      </c>
      <c r="I9" s="13">
        <f t="shared" si="1"/>
        <v>399</v>
      </c>
      <c r="J9" s="7">
        <v>33.340000000000003</v>
      </c>
      <c r="K9" s="14">
        <f t="shared" si="2"/>
        <v>501</v>
      </c>
      <c r="L9" s="13">
        <f t="shared" si="3"/>
        <v>1223</v>
      </c>
    </row>
    <row r="10" spans="1:12" ht="17.25" customHeight="1">
      <c r="A10" s="143">
        <v>4</v>
      </c>
      <c r="B10" s="31" t="s">
        <v>216</v>
      </c>
      <c r="C10" s="224" t="s">
        <v>217</v>
      </c>
      <c r="D10" s="32" t="s">
        <v>215</v>
      </c>
      <c r="E10" s="33" t="s">
        <v>203</v>
      </c>
      <c r="F10" s="20">
        <v>8.8000000000000007</v>
      </c>
      <c r="G10" s="13">
        <f t="shared" si="0"/>
        <v>323</v>
      </c>
      <c r="H10" s="7">
        <v>2.56</v>
      </c>
      <c r="I10" s="13">
        <f t="shared" si="1"/>
        <v>373</v>
      </c>
      <c r="J10" s="7">
        <v>34.36</v>
      </c>
      <c r="K10" s="14">
        <f t="shared" si="2"/>
        <v>517</v>
      </c>
      <c r="L10" s="13">
        <f t="shared" si="3"/>
        <v>1213</v>
      </c>
    </row>
    <row r="11" spans="1:12" ht="17.25" customHeight="1">
      <c r="A11" s="143">
        <v>5</v>
      </c>
      <c r="B11" s="31" t="s">
        <v>241</v>
      </c>
      <c r="C11" s="225" t="s">
        <v>242</v>
      </c>
      <c r="D11" s="43" t="s">
        <v>240</v>
      </c>
      <c r="E11" s="45" t="s">
        <v>94</v>
      </c>
      <c r="F11" s="20">
        <v>8.5</v>
      </c>
      <c r="G11" s="13">
        <f t="shared" si="0"/>
        <v>368</v>
      </c>
      <c r="H11" s="7">
        <v>2.9</v>
      </c>
      <c r="I11" s="13">
        <f t="shared" si="1"/>
        <v>443</v>
      </c>
      <c r="J11" s="7">
        <v>21.94</v>
      </c>
      <c r="K11" s="14">
        <f t="shared" si="2"/>
        <v>319</v>
      </c>
      <c r="L11" s="13">
        <f t="shared" si="3"/>
        <v>1130</v>
      </c>
    </row>
    <row r="12" spans="1:12" ht="17.25" customHeight="1">
      <c r="A12" s="143">
        <v>6</v>
      </c>
      <c r="B12" s="91" t="s">
        <v>213</v>
      </c>
      <c r="C12" s="226" t="s">
        <v>214</v>
      </c>
      <c r="D12" s="32" t="s">
        <v>212</v>
      </c>
      <c r="E12" s="30" t="s">
        <v>28</v>
      </c>
      <c r="F12" s="20">
        <v>8.1999999999999993</v>
      </c>
      <c r="G12" s="13">
        <f t="shared" si="0"/>
        <v>415</v>
      </c>
      <c r="H12" s="7">
        <v>2.8</v>
      </c>
      <c r="I12" s="13">
        <f t="shared" si="1"/>
        <v>422</v>
      </c>
      <c r="J12" s="7">
        <v>15.8</v>
      </c>
      <c r="K12" s="14">
        <f t="shared" si="2"/>
        <v>221</v>
      </c>
      <c r="L12" s="13">
        <f t="shared" si="3"/>
        <v>1058</v>
      </c>
    </row>
    <row r="13" spans="1:12" ht="17.25" customHeight="1">
      <c r="A13" s="143">
        <v>7</v>
      </c>
      <c r="B13" s="39" t="s">
        <v>228</v>
      </c>
      <c r="C13" s="227" t="s">
        <v>229</v>
      </c>
      <c r="D13" s="73" t="s">
        <v>227</v>
      </c>
      <c r="E13" s="41" t="s">
        <v>117</v>
      </c>
      <c r="F13" s="20">
        <v>9.1</v>
      </c>
      <c r="G13" s="13">
        <f t="shared" si="0"/>
        <v>279</v>
      </c>
      <c r="H13" s="7">
        <v>2.69</v>
      </c>
      <c r="I13" s="13">
        <f t="shared" si="1"/>
        <v>399</v>
      </c>
      <c r="J13" s="7">
        <v>22.84</v>
      </c>
      <c r="K13" s="14">
        <f t="shared" si="2"/>
        <v>333</v>
      </c>
      <c r="L13" s="13">
        <f t="shared" si="3"/>
        <v>1011</v>
      </c>
    </row>
    <row r="14" spans="1:12" ht="17.25" customHeight="1">
      <c r="A14" s="143">
        <v>8</v>
      </c>
      <c r="B14" s="39" t="s">
        <v>225</v>
      </c>
      <c r="C14" s="227" t="s">
        <v>226</v>
      </c>
      <c r="D14" s="231" t="s">
        <v>224</v>
      </c>
      <c r="E14" s="41"/>
      <c r="F14" s="20">
        <v>9</v>
      </c>
      <c r="G14" s="13">
        <f t="shared" si="0"/>
        <v>293</v>
      </c>
      <c r="H14" s="7">
        <v>2.88</v>
      </c>
      <c r="I14" s="13">
        <f t="shared" si="1"/>
        <v>439</v>
      </c>
      <c r="J14" s="7">
        <v>17.64</v>
      </c>
      <c r="K14" s="14">
        <f t="shared" si="2"/>
        <v>250</v>
      </c>
      <c r="L14" s="13">
        <f t="shared" si="3"/>
        <v>982</v>
      </c>
    </row>
    <row r="15" spans="1:12" ht="17.25" customHeight="1">
      <c r="A15" s="143">
        <v>9</v>
      </c>
      <c r="B15" s="71" t="s">
        <v>222</v>
      </c>
      <c r="C15" s="228" t="s">
        <v>223</v>
      </c>
      <c r="D15" s="32" t="s">
        <v>221</v>
      </c>
      <c r="E15" s="35" t="s">
        <v>56</v>
      </c>
      <c r="F15" s="19">
        <v>9.1</v>
      </c>
      <c r="G15" s="13">
        <f t="shared" si="0"/>
        <v>279</v>
      </c>
      <c r="H15" s="16">
        <v>2.94</v>
      </c>
      <c r="I15" s="13">
        <f t="shared" si="1"/>
        <v>451</v>
      </c>
      <c r="J15" s="16">
        <v>14.69</v>
      </c>
      <c r="K15" s="14">
        <f t="shared" si="2"/>
        <v>203</v>
      </c>
      <c r="L15" s="13">
        <f t="shared" si="3"/>
        <v>933</v>
      </c>
    </row>
    <row r="16" spans="1:12" ht="17.25" customHeight="1">
      <c r="A16" s="143">
        <v>10</v>
      </c>
      <c r="B16" s="31" t="s">
        <v>210</v>
      </c>
      <c r="C16" s="224" t="s">
        <v>211</v>
      </c>
      <c r="D16" s="231" t="s">
        <v>656</v>
      </c>
      <c r="E16" s="33" t="s">
        <v>117</v>
      </c>
      <c r="F16" s="20">
        <v>9.5</v>
      </c>
      <c r="G16" s="13">
        <f t="shared" si="0"/>
        <v>223</v>
      </c>
      <c r="H16" s="7">
        <v>2.91</v>
      </c>
      <c r="I16" s="13">
        <f t="shared" si="1"/>
        <v>445</v>
      </c>
      <c r="J16" s="7">
        <v>12.77</v>
      </c>
      <c r="K16" s="14">
        <f t="shared" si="2"/>
        <v>172</v>
      </c>
      <c r="L16" s="13">
        <f t="shared" si="3"/>
        <v>840</v>
      </c>
    </row>
    <row r="17" spans="1:12" ht="17.25" customHeight="1">
      <c r="A17" s="143">
        <v>11</v>
      </c>
      <c r="B17" s="31" t="s">
        <v>219</v>
      </c>
      <c r="C17" s="224" t="s">
        <v>220</v>
      </c>
      <c r="D17" s="32" t="s">
        <v>218</v>
      </c>
      <c r="E17" s="34" t="s">
        <v>117</v>
      </c>
      <c r="F17" s="20">
        <v>9.6</v>
      </c>
      <c r="G17" s="13">
        <f t="shared" si="0"/>
        <v>209</v>
      </c>
      <c r="H17" s="7">
        <v>2.57</v>
      </c>
      <c r="I17" s="13">
        <f t="shared" si="1"/>
        <v>375</v>
      </c>
      <c r="J17" s="7">
        <v>16.57</v>
      </c>
      <c r="K17" s="14">
        <f t="shared" si="2"/>
        <v>233</v>
      </c>
      <c r="L17" s="13">
        <f t="shared" si="3"/>
        <v>817</v>
      </c>
    </row>
    <row r="18" spans="1:12" ht="17.25" customHeight="1">
      <c r="A18" s="143">
        <v>12</v>
      </c>
      <c r="B18" s="70" t="s">
        <v>231</v>
      </c>
      <c r="C18" s="229" t="s">
        <v>232</v>
      </c>
      <c r="D18" s="73" t="s">
        <v>230</v>
      </c>
      <c r="E18" s="41" t="s">
        <v>48</v>
      </c>
      <c r="F18" s="20">
        <v>11</v>
      </c>
      <c r="G18" s="13">
        <f t="shared" si="0"/>
        <v>48</v>
      </c>
      <c r="H18" s="7">
        <v>2.9</v>
      </c>
      <c r="I18" s="13">
        <f t="shared" si="1"/>
        <v>443</v>
      </c>
      <c r="J18" s="7">
        <v>12.45</v>
      </c>
      <c r="K18" s="14">
        <f t="shared" si="2"/>
        <v>167</v>
      </c>
      <c r="L18" s="13">
        <f t="shared" si="3"/>
        <v>658</v>
      </c>
    </row>
    <row r="19" spans="1:12" ht="17.25" customHeight="1" thickBot="1">
      <c r="A19" s="145">
        <v>13</v>
      </c>
      <c r="B19" s="146" t="s">
        <v>247</v>
      </c>
      <c r="C19" s="238" t="s">
        <v>248</v>
      </c>
      <c r="D19" s="239" t="s">
        <v>246</v>
      </c>
      <c r="E19" s="240" t="s">
        <v>117</v>
      </c>
      <c r="F19" s="241">
        <v>9.8000000000000007</v>
      </c>
      <c r="G19" s="151">
        <f t="shared" si="0"/>
        <v>183</v>
      </c>
      <c r="H19" s="242">
        <v>1.86</v>
      </c>
      <c r="I19" s="151">
        <f t="shared" si="1"/>
        <v>240</v>
      </c>
      <c r="J19" s="242">
        <v>15.58</v>
      </c>
      <c r="K19" s="243">
        <f t="shared" si="2"/>
        <v>217</v>
      </c>
      <c r="L19" s="151">
        <f t="shared" si="3"/>
        <v>640</v>
      </c>
    </row>
    <row r="20" spans="1:12" ht="18" thickTop="1">
      <c r="B20" s="77"/>
      <c r="C20" s="18"/>
      <c r="D20" s="18"/>
      <c r="E20" s="78"/>
      <c r="F20" s="17"/>
      <c r="G20" s="3"/>
      <c r="I20" s="3"/>
      <c r="K20" s="79"/>
      <c r="L20" s="3"/>
    </row>
    <row r="21" spans="1:12">
      <c r="A21" s="17"/>
      <c r="B21" s="77"/>
      <c r="C21" s="18"/>
      <c r="D21" s="18"/>
      <c r="E21" s="78"/>
      <c r="F21" s="80"/>
      <c r="G21" s="3"/>
      <c r="I21" s="3"/>
      <c r="K21" s="79"/>
      <c r="L21" s="3"/>
    </row>
    <row r="22" spans="1:12">
      <c r="A22" s="17"/>
      <c r="B22" s="77"/>
      <c r="C22" s="18"/>
      <c r="D22" s="18"/>
      <c r="E22" s="78"/>
      <c r="F22" s="80"/>
      <c r="G22" s="3"/>
      <c r="I22" s="3"/>
      <c r="K22" s="79"/>
      <c r="L22" s="3"/>
    </row>
    <row r="23" spans="1:12">
      <c r="A23" s="17"/>
      <c r="B23" s="77"/>
      <c r="C23" s="18"/>
      <c r="D23" s="18"/>
      <c r="E23" s="78"/>
      <c r="F23" s="80"/>
      <c r="G23" s="3"/>
      <c r="I23" s="3"/>
      <c r="K23" s="79"/>
      <c r="L23" s="3"/>
    </row>
    <row r="24" spans="1:12">
      <c r="A24" s="17"/>
      <c r="B24" s="77"/>
      <c r="C24" s="18"/>
      <c r="D24" s="18"/>
      <c r="E24" s="78"/>
      <c r="F24" s="80"/>
      <c r="G24" s="3"/>
      <c r="I24" s="3"/>
      <c r="K24" s="79"/>
      <c r="L24" s="3"/>
    </row>
    <row r="25" spans="1:12">
      <c r="A25" s="17"/>
      <c r="B25" s="77"/>
      <c r="C25" s="18"/>
      <c r="D25" s="18"/>
      <c r="E25" s="78"/>
      <c r="F25" s="80"/>
      <c r="G25" s="3"/>
      <c r="I25" s="3"/>
      <c r="K25" s="79"/>
      <c r="L25" s="3"/>
    </row>
    <row r="26" spans="1:12">
      <c r="A26" s="17"/>
      <c r="B26" s="77"/>
      <c r="C26" s="18"/>
      <c r="D26" s="18"/>
      <c r="E26" s="78"/>
      <c r="F26" s="80"/>
      <c r="G26" s="3"/>
      <c r="I26" s="3"/>
      <c r="K26" s="79"/>
      <c r="L26" s="3"/>
    </row>
    <row r="27" spans="1:12">
      <c r="A27" s="17"/>
      <c r="B27" s="77"/>
      <c r="C27" s="18"/>
      <c r="D27" s="18"/>
      <c r="E27" s="78"/>
      <c r="F27" s="80"/>
      <c r="G27" s="3"/>
      <c r="I27" s="3"/>
      <c r="K27" s="79"/>
      <c r="L27" s="3"/>
    </row>
    <row r="28" spans="1:12">
      <c r="A28" s="17"/>
      <c r="B28" s="77"/>
      <c r="C28" s="18"/>
      <c r="D28" s="18"/>
      <c r="E28" s="78"/>
      <c r="F28" s="80"/>
      <c r="G28" s="3"/>
      <c r="I28" s="3"/>
      <c r="K28" s="79"/>
      <c r="L28" s="3"/>
    </row>
    <row r="29" spans="1:12">
      <c r="A29" s="17"/>
      <c r="B29" s="77"/>
      <c r="C29" s="18"/>
      <c r="D29" s="18"/>
      <c r="E29" s="78"/>
      <c r="F29" s="80"/>
      <c r="G29" s="3"/>
      <c r="I29" s="3"/>
      <c r="K29" s="79"/>
      <c r="L29" s="3"/>
    </row>
    <row r="30" spans="1:12">
      <c r="A30" s="17"/>
      <c r="B30" s="77"/>
      <c r="C30" s="18"/>
      <c r="D30" s="18"/>
      <c r="E30" s="78"/>
      <c r="F30" s="80"/>
      <c r="G30" s="3"/>
      <c r="I30" s="3"/>
      <c r="K30" s="79"/>
      <c r="L30" s="3"/>
    </row>
    <row r="31" spans="1:12">
      <c r="A31" s="17"/>
      <c r="B31" s="77"/>
      <c r="C31" s="18"/>
      <c r="D31" s="18"/>
      <c r="E31" s="78"/>
      <c r="F31" s="80"/>
      <c r="G31" s="3"/>
      <c r="I31" s="3"/>
      <c r="K31" s="79"/>
      <c r="L31" s="3"/>
    </row>
    <row r="32" spans="1:12">
      <c r="A32" s="17"/>
      <c r="B32" s="77"/>
      <c r="C32" s="18"/>
      <c r="D32" s="18"/>
      <c r="E32" s="78"/>
      <c r="F32" s="80"/>
      <c r="G32" s="3"/>
      <c r="I32" s="3"/>
      <c r="K32" s="79"/>
      <c r="L32" s="3"/>
    </row>
    <row r="33" spans="1:12">
      <c r="A33" s="17"/>
      <c r="B33" s="77"/>
      <c r="C33" s="18"/>
      <c r="D33" s="18"/>
      <c r="E33" s="78"/>
      <c r="F33" s="80"/>
      <c r="G33" s="3"/>
      <c r="I33" s="3"/>
      <c r="K33" s="79"/>
      <c r="L33" s="3"/>
    </row>
    <row r="34" spans="1:12">
      <c r="A34" s="17"/>
      <c r="B34" s="77"/>
      <c r="C34" s="18"/>
      <c r="D34" s="18"/>
      <c r="E34" s="78"/>
      <c r="F34" s="80"/>
      <c r="G34" s="3"/>
      <c r="I34" s="3"/>
      <c r="K34" s="79"/>
      <c r="L34" s="3"/>
    </row>
    <row r="35" spans="1:12">
      <c r="A35" s="17"/>
      <c r="B35" s="77"/>
      <c r="C35" s="18"/>
      <c r="D35" s="18"/>
      <c r="E35" s="78"/>
      <c r="F35" s="80"/>
      <c r="G35" s="3"/>
      <c r="I35" s="3"/>
      <c r="K35" s="79"/>
      <c r="L35" s="3"/>
    </row>
    <row r="36" spans="1:12">
      <c r="A36" s="17"/>
      <c r="B36" s="77"/>
      <c r="C36" s="18"/>
      <c r="D36" s="18"/>
      <c r="E36" s="78"/>
      <c r="F36" s="80"/>
      <c r="G36" s="3"/>
      <c r="I36" s="3"/>
      <c r="K36" s="79"/>
      <c r="L36" s="3"/>
    </row>
    <row r="37" spans="1:12">
      <c r="A37" s="17"/>
      <c r="B37" s="77"/>
      <c r="C37" s="18"/>
      <c r="D37" s="18"/>
      <c r="E37" s="78"/>
      <c r="F37" s="80"/>
      <c r="G37" s="3"/>
      <c r="I37" s="3"/>
      <c r="K37" s="79"/>
      <c r="L37" s="3"/>
    </row>
    <row r="38" spans="1:12">
      <c r="A38" s="17"/>
      <c r="B38" s="77"/>
      <c r="C38" s="18"/>
      <c r="D38" s="18"/>
      <c r="E38" s="78"/>
      <c r="F38" s="80"/>
      <c r="G38" s="3"/>
      <c r="I38" s="3"/>
      <c r="K38" s="79"/>
      <c r="L38" s="3"/>
    </row>
    <row r="39" spans="1:12">
      <c r="A39" s="17"/>
      <c r="B39" s="77"/>
      <c r="C39" s="18"/>
      <c r="D39" s="18"/>
      <c r="E39" s="78"/>
      <c r="F39" s="80"/>
      <c r="G39" s="3"/>
      <c r="I39" s="3"/>
      <c r="K39" s="79"/>
      <c r="L39" s="3"/>
    </row>
    <row r="40" spans="1:12">
      <c r="A40" s="17"/>
      <c r="B40" s="77"/>
      <c r="C40" s="18"/>
      <c r="D40" s="18"/>
      <c r="E40" s="78"/>
      <c r="F40" s="80"/>
      <c r="G40" s="3"/>
      <c r="I40" s="3"/>
      <c r="K40" s="79"/>
      <c r="L40" s="3"/>
    </row>
    <row r="41" spans="1:12">
      <c r="A41" s="17"/>
      <c r="B41" s="77"/>
      <c r="C41" s="18"/>
      <c r="D41" s="18"/>
      <c r="E41" s="78"/>
      <c r="F41" s="80"/>
      <c r="G41" s="3"/>
      <c r="I41" s="3"/>
      <c r="K41" s="79"/>
      <c r="L41" s="3"/>
    </row>
    <row r="42" spans="1:12">
      <c r="A42" s="17"/>
      <c r="B42" s="77"/>
      <c r="C42" s="18"/>
      <c r="D42" s="18"/>
      <c r="E42" s="78"/>
      <c r="F42" s="80"/>
      <c r="G42" s="3"/>
      <c r="I42" s="3"/>
      <c r="K42" s="79"/>
      <c r="L42" s="3"/>
    </row>
    <row r="43" spans="1:12">
      <c r="A43" s="17"/>
      <c r="B43" s="77"/>
      <c r="C43" s="18"/>
      <c r="D43" s="18"/>
      <c r="E43" s="78"/>
      <c r="F43" s="80"/>
      <c r="G43" s="3"/>
      <c r="I43" s="3"/>
      <c r="K43" s="79"/>
      <c r="L43" s="3"/>
    </row>
    <row r="44" spans="1:12">
      <c r="A44" s="17"/>
      <c r="B44" s="77"/>
      <c r="C44" s="18"/>
      <c r="D44" s="18"/>
      <c r="E44" s="78"/>
      <c r="F44" s="80"/>
      <c r="G44" s="3"/>
      <c r="I44" s="3"/>
      <c r="K44" s="79"/>
      <c r="L44" s="3"/>
    </row>
    <row r="45" spans="1:12">
      <c r="A45" s="17"/>
      <c r="B45" s="77"/>
      <c r="C45" s="18"/>
      <c r="D45" s="18"/>
      <c r="E45" s="78"/>
      <c r="F45" s="80"/>
      <c r="G45" s="3"/>
      <c r="I45" s="3"/>
      <c r="K45" s="79"/>
      <c r="L45" s="3"/>
    </row>
    <row r="46" spans="1:12">
      <c r="A46" s="17"/>
      <c r="B46" s="77"/>
      <c r="C46" s="18"/>
      <c r="D46" s="18"/>
      <c r="E46" s="78"/>
      <c r="F46" s="80"/>
      <c r="G46" s="3"/>
      <c r="I46" s="3"/>
      <c r="K46" s="79"/>
      <c r="L46" s="3"/>
    </row>
    <row r="47" spans="1:12">
      <c r="A47" s="17"/>
      <c r="B47" s="77"/>
      <c r="C47" s="18"/>
      <c r="D47" s="18"/>
      <c r="E47" s="78"/>
      <c r="F47" s="80"/>
      <c r="G47" s="3"/>
      <c r="I47" s="3"/>
      <c r="K47" s="79"/>
      <c r="L47" s="3"/>
    </row>
    <row r="48" spans="1:12">
      <c r="A48" s="17"/>
      <c r="B48" s="77"/>
      <c r="C48" s="18"/>
      <c r="D48" s="18"/>
      <c r="E48" s="78"/>
      <c r="F48" s="80"/>
      <c r="G48" s="3"/>
      <c r="I48" s="3"/>
      <c r="K48" s="79"/>
      <c r="L48" s="3"/>
    </row>
    <row r="49" spans="1:12">
      <c r="A49" s="17"/>
      <c r="B49" s="77"/>
      <c r="C49" s="18"/>
      <c r="D49" s="18"/>
      <c r="E49" s="78"/>
      <c r="F49" s="80"/>
      <c r="G49" s="3"/>
      <c r="I49" s="3"/>
      <c r="K49" s="79"/>
      <c r="L49" s="3"/>
    </row>
    <row r="50" spans="1:12">
      <c r="A50" s="17"/>
      <c r="B50" s="77"/>
      <c r="C50" s="18"/>
      <c r="D50" s="18"/>
      <c r="E50" s="78"/>
      <c r="F50" s="80"/>
      <c r="G50" s="3"/>
      <c r="I50" s="3"/>
      <c r="K50" s="79"/>
      <c r="L50" s="3"/>
    </row>
    <row r="51" spans="1:12">
      <c r="A51" s="17"/>
      <c r="B51" s="77"/>
      <c r="C51" s="18"/>
      <c r="D51" s="18"/>
      <c r="E51" s="78"/>
      <c r="F51" s="80"/>
      <c r="G51" s="3"/>
      <c r="I51" s="3"/>
      <c r="K51" s="79"/>
      <c r="L51" s="3"/>
    </row>
    <row r="52" spans="1:12">
      <c r="A52" s="17"/>
      <c r="B52" s="77"/>
      <c r="C52" s="18"/>
      <c r="D52" s="18"/>
      <c r="E52" s="78"/>
      <c r="F52" s="80"/>
      <c r="G52" s="3"/>
      <c r="I52" s="3"/>
      <c r="K52" s="79"/>
      <c r="L52" s="3"/>
    </row>
    <row r="53" spans="1:12">
      <c r="A53" s="17"/>
      <c r="B53" s="77"/>
      <c r="C53" s="18"/>
      <c r="D53" s="18"/>
      <c r="E53" s="78"/>
      <c r="F53" s="80"/>
      <c r="G53" s="3"/>
      <c r="I53" s="3"/>
      <c r="K53" s="79"/>
      <c r="L53" s="3"/>
    </row>
    <row r="54" spans="1:12">
      <c r="A54" s="17"/>
      <c r="B54" s="77"/>
      <c r="C54" s="18"/>
      <c r="D54" s="18"/>
      <c r="E54" s="78"/>
      <c r="F54" s="80"/>
      <c r="G54" s="3"/>
      <c r="I54" s="3"/>
      <c r="K54" s="79"/>
      <c r="L54" s="3"/>
    </row>
    <row r="55" spans="1:12">
      <c r="A55" s="17"/>
      <c r="B55" s="77"/>
      <c r="C55" s="18"/>
      <c r="D55" s="18"/>
      <c r="E55" s="78"/>
      <c r="F55" s="80"/>
      <c r="G55" s="3"/>
      <c r="I55" s="3"/>
      <c r="K55" s="79"/>
      <c r="L55" s="3"/>
    </row>
    <row r="56" spans="1:12">
      <c r="A56" s="17"/>
      <c r="B56" s="77"/>
      <c r="C56" s="18"/>
      <c r="D56" s="18"/>
      <c r="E56" s="78"/>
      <c r="F56" s="80"/>
      <c r="G56" s="3"/>
      <c r="I56" s="3"/>
      <c r="K56" s="79"/>
      <c r="L56" s="3"/>
    </row>
    <row r="57" spans="1:12">
      <c r="A57" s="17"/>
      <c r="B57" s="77"/>
      <c r="C57" s="18"/>
      <c r="D57" s="18"/>
      <c r="E57" s="78"/>
      <c r="F57" s="80"/>
      <c r="G57" s="3"/>
      <c r="I57" s="3"/>
      <c r="K57" s="79"/>
      <c r="L57" s="3"/>
    </row>
    <row r="58" spans="1:12">
      <c r="A58" s="17"/>
      <c r="B58" s="77"/>
      <c r="C58" s="18"/>
      <c r="D58" s="18"/>
      <c r="E58" s="78"/>
      <c r="F58" s="80"/>
      <c r="G58" s="3"/>
      <c r="I58" s="3"/>
      <c r="K58" s="79"/>
      <c r="L58" s="3"/>
    </row>
    <row r="59" spans="1:12">
      <c r="A59" s="17"/>
      <c r="B59" s="77"/>
      <c r="C59" s="18"/>
      <c r="D59" s="18"/>
      <c r="E59" s="78"/>
      <c r="F59" s="80"/>
      <c r="G59" s="3"/>
      <c r="I59" s="3"/>
      <c r="K59" s="79"/>
      <c r="L59" s="3"/>
    </row>
    <row r="60" spans="1:12">
      <c r="A60" s="17"/>
      <c r="B60" s="77"/>
      <c r="C60" s="18"/>
      <c r="D60" s="18"/>
      <c r="E60" s="78"/>
      <c r="F60" s="80"/>
      <c r="G60" s="3"/>
      <c r="I60" s="3"/>
      <c r="K60" s="79"/>
      <c r="L60" s="3"/>
    </row>
    <row r="61" spans="1:12">
      <c r="A61" s="17"/>
      <c r="B61" s="77"/>
      <c r="C61" s="18"/>
      <c r="D61" s="18"/>
      <c r="E61" s="78"/>
      <c r="F61" s="80"/>
      <c r="G61" s="3"/>
      <c r="I61" s="3"/>
      <c r="K61" s="79"/>
      <c r="L61" s="3"/>
    </row>
    <row r="62" spans="1:12">
      <c r="A62" s="17"/>
      <c r="B62" s="77"/>
      <c r="C62" s="18"/>
      <c r="D62" s="18"/>
      <c r="E62" s="78"/>
      <c r="F62" s="80"/>
      <c r="G62" s="3"/>
      <c r="I62" s="3"/>
      <c r="K62" s="79"/>
      <c r="L62" s="3"/>
    </row>
    <row r="63" spans="1:12">
      <c r="A63" s="17"/>
      <c r="B63" s="77"/>
      <c r="C63" s="18"/>
      <c r="D63" s="18"/>
      <c r="E63" s="78"/>
      <c r="F63" s="80"/>
      <c r="G63" s="3"/>
      <c r="I63" s="3"/>
      <c r="K63" s="79"/>
      <c r="L63" s="3"/>
    </row>
    <row r="64" spans="1:12">
      <c r="A64" s="17"/>
      <c r="B64" s="77"/>
      <c r="C64" s="18"/>
      <c r="D64" s="18"/>
      <c r="E64" s="78"/>
      <c r="F64" s="80"/>
      <c r="G64" s="3"/>
      <c r="I64" s="3"/>
      <c r="K64" s="79"/>
      <c r="L64" s="3"/>
    </row>
    <row r="65" spans="1:12">
      <c r="A65" s="17"/>
      <c r="B65" s="77"/>
      <c r="C65" s="18"/>
      <c r="D65" s="18"/>
      <c r="E65" s="78"/>
      <c r="F65" s="80"/>
      <c r="G65" s="3"/>
      <c r="I65" s="3"/>
      <c r="K65" s="79"/>
      <c r="L65" s="3"/>
    </row>
    <row r="66" spans="1:12">
      <c r="A66" s="17"/>
      <c r="B66" s="77"/>
      <c r="C66" s="18"/>
      <c r="D66" s="18"/>
      <c r="E66" s="78"/>
      <c r="F66" s="80"/>
      <c r="G66" s="3"/>
      <c r="I66" s="3"/>
      <c r="K66" s="79"/>
      <c r="L66" s="3"/>
    </row>
    <row r="67" spans="1:12">
      <c r="A67" s="17"/>
      <c r="B67" s="77"/>
      <c r="C67" s="18"/>
      <c r="D67" s="18"/>
      <c r="E67" s="78"/>
      <c r="F67" s="80"/>
      <c r="G67" s="3"/>
      <c r="I67" s="3"/>
      <c r="K67" s="79"/>
      <c r="L67" s="3"/>
    </row>
    <row r="68" spans="1:12">
      <c r="A68" s="17"/>
      <c r="B68" s="77"/>
      <c r="C68" s="18"/>
      <c r="D68" s="18"/>
      <c r="E68" s="78"/>
      <c r="F68" s="80"/>
      <c r="G68" s="3"/>
      <c r="I68" s="3"/>
      <c r="K68" s="79"/>
      <c r="L68" s="3"/>
    </row>
    <row r="69" spans="1:12">
      <c r="A69" s="17"/>
      <c r="B69" s="77"/>
      <c r="C69" s="18"/>
      <c r="D69" s="18"/>
      <c r="E69" s="78"/>
      <c r="F69" s="80"/>
      <c r="G69" s="3"/>
      <c r="I69" s="3"/>
      <c r="K69" s="79"/>
      <c r="L69" s="3"/>
    </row>
    <row r="70" spans="1:12">
      <c r="A70" s="17"/>
      <c r="B70" s="77"/>
      <c r="C70" s="18"/>
      <c r="D70" s="18"/>
      <c r="E70" s="78"/>
      <c r="F70" s="80"/>
      <c r="G70" s="3"/>
      <c r="I70" s="3"/>
      <c r="K70" s="79"/>
      <c r="L70" s="3"/>
    </row>
    <row r="71" spans="1:12">
      <c r="A71" s="17"/>
      <c r="B71" s="77"/>
      <c r="C71" s="18"/>
      <c r="D71" s="18"/>
      <c r="E71" s="78"/>
      <c r="F71" s="80"/>
      <c r="G71" s="3"/>
      <c r="I71" s="3"/>
      <c r="K71" s="79"/>
      <c r="L71" s="3"/>
    </row>
    <row r="72" spans="1:12">
      <c r="A72" s="17"/>
      <c r="B72" s="77"/>
      <c r="C72" s="18"/>
      <c r="D72" s="18"/>
      <c r="E72" s="78"/>
      <c r="F72" s="80"/>
      <c r="G72" s="3"/>
      <c r="I72" s="3"/>
      <c r="K72" s="79"/>
      <c r="L72" s="3"/>
    </row>
    <row r="73" spans="1:12">
      <c r="A73" s="17"/>
      <c r="B73" s="77"/>
      <c r="C73" s="18"/>
      <c r="D73" s="18"/>
      <c r="E73" s="78"/>
      <c r="F73" s="80"/>
      <c r="G73" s="3"/>
      <c r="I73" s="3"/>
      <c r="K73" s="79"/>
      <c r="L73" s="3"/>
    </row>
    <row r="74" spans="1:12">
      <c r="A74" s="17"/>
      <c r="B74" s="77"/>
      <c r="C74" s="18"/>
      <c r="D74" s="18"/>
      <c r="E74" s="78"/>
      <c r="F74" s="80"/>
      <c r="G74" s="3"/>
      <c r="I74" s="3"/>
      <c r="K74" s="79"/>
      <c r="L74" s="3"/>
    </row>
    <row r="75" spans="1:12">
      <c r="A75" s="17"/>
      <c r="B75" s="77"/>
      <c r="C75" s="18"/>
      <c r="D75" s="18"/>
      <c r="E75" s="78"/>
      <c r="F75" s="80"/>
      <c r="G75" s="3"/>
      <c r="I75" s="3"/>
      <c r="K75" s="79"/>
      <c r="L75" s="3"/>
    </row>
    <row r="76" spans="1:12">
      <c r="A76" s="17"/>
      <c r="B76" s="77"/>
      <c r="C76" s="18"/>
      <c r="D76" s="18"/>
      <c r="E76" s="78"/>
      <c r="F76" s="80"/>
      <c r="G76" s="3"/>
      <c r="I76" s="3"/>
      <c r="K76" s="79"/>
      <c r="L76" s="3"/>
    </row>
    <row r="77" spans="1:12">
      <c r="A77" s="17"/>
      <c r="B77" s="77"/>
      <c r="C77" s="18"/>
      <c r="D77" s="18"/>
      <c r="E77" s="78"/>
      <c r="F77" s="80"/>
      <c r="G77" s="3"/>
      <c r="I77" s="3"/>
      <c r="K77" s="79"/>
      <c r="L77" s="3"/>
    </row>
    <row r="78" spans="1:12">
      <c r="A78" s="17"/>
      <c r="B78" s="77"/>
      <c r="C78" s="18"/>
      <c r="D78" s="18"/>
      <c r="E78" s="78"/>
      <c r="F78" s="80"/>
      <c r="G78" s="3"/>
      <c r="I78" s="3"/>
      <c r="K78" s="79"/>
      <c r="L78" s="3"/>
    </row>
    <row r="79" spans="1:12">
      <c r="A79" s="17"/>
      <c r="B79" s="77"/>
      <c r="C79" s="18"/>
      <c r="D79" s="18"/>
      <c r="E79" s="78"/>
      <c r="F79" s="80"/>
      <c r="G79" s="3"/>
      <c r="I79" s="3"/>
      <c r="K79" s="79"/>
      <c r="L79" s="3"/>
    </row>
    <row r="80" spans="1:12">
      <c r="A80" s="17"/>
      <c r="B80" s="77"/>
      <c r="C80" s="18"/>
      <c r="D80" s="18"/>
      <c r="E80" s="78"/>
      <c r="F80" s="80"/>
      <c r="G80" s="3"/>
      <c r="I80" s="3"/>
      <c r="K80" s="79"/>
      <c r="L80" s="3"/>
    </row>
    <row r="81" spans="1:12">
      <c r="A81" s="17"/>
      <c r="B81" s="77"/>
      <c r="C81" s="18"/>
      <c r="D81" s="18"/>
      <c r="E81" s="78"/>
      <c r="F81" s="80"/>
      <c r="G81" s="3"/>
      <c r="I81" s="3"/>
      <c r="K81" s="79"/>
      <c r="L81" s="3"/>
    </row>
    <row r="82" spans="1:12">
      <c r="A82" s="17"/>
      <c r="B82" s="77"/>
      <c r="C82" s="18"/>
      <c r="D82" s="18"/>
      <c r="E82" s="78"/>
      <c r="F82" s="80"/>
      <c r="G82" s="3"/>
      <c r="I82" s="3"/>
      <c r="K82" s="79"/>
      <c r="L82" s="3"/>
    </row>
    <row r="83" spans="1:12">
      <c r="A83" s="17"/>
      <c r="B83" s="77"/>
      <c r="C83" s="18"/>
      <c r="D83" s="18"/>
      <c r="E83" s="78"/>
      <c r="F83" s="80"/>
      <c r="G83" s="3"/>
      <c r="I83" s="3"/>
      <c r="K83" s="79"/>
      <c r="L83" s="3"/>
    </row>
    <row r="84" spans="1:12">
      <c r="A84" s="17"/>
      <c r="B84" s="77"/>
      <c r="C84" s="18"/>
      <c r="D84" s="18"/>
      <c r="E84" s="78"/>
      <c r="F84" s="80"/>
      <c r="G84" s="3"/>
      <c r="I84" s="3"/>
      <c r="K84" s="79"/>
      <c r="L84" s="3"/>
    </row>
    <row r="85" spans="1:12">
      <c r="A85" s="17"/>
      <c r="B85" s="77"/>
      <c r="C85" s="18"/>
      <c r="D85" s="18"/>
      <c r="E85" s="78"/>
      <c r="F85" s="80"/>
      <c r="G85" s="3"/>
      <c r="I85" s="3"/>
      <c r="K85" s="79"/>
      <c r="L85" s="3"/>
    </row>
    <row r="86" spans="1:12">
      <c r="A86" s="17"/>
      <c r="B86" s="77"/>
      <c r="C86" s="18"/>
      <c r="D86" s="18"/>
      <c r="E86" s="78"/>
      <c r="F86" s="80"/>
      <c r="G86" s="3"/>
      <c r="I86" s="3"/>
      <c r="K86" s="79"/>
      <c r="L86" s="3"/>
    </row>
    <row r="87" spans="1:12">
      <c r="A87" s="17"/>
      <c r="B87" s="77"/>
      <c r="C87" s="18"/>
      <c r="D87" s="18"/>
      <c r="E87" s="78"/>
      <c r="F87" s="80"/>
      <c r="G87" s="3"/>
      <c r="I87" s="3"/>
      <c r="K87" s="79"/>
      <c r="L87" s="3"/>
    </row>
    <row r="88" spans="1:12">
      <c r="A88" s="17"/>
      <c r="B88" s="77"/>
      <c r="C88" s="18"/>
      <c r="D88" s="18"/>
      <c r="E88" s="78"/>
      <c r="F88" s="80"/>
      <c r="G88" s="3"/>
      <c r="I88" s="3"/>
      <c r="K88" s="79"/>
      <c r="L88" s="3"/>
    </row>
    <row r="89" spans="1:12">
      <c r="A89" s="17"/>
      <c r="B89" s="77"/>
      <c r="C89" s="18"/>
      <c r="D89" s="18"/>
      <c r="E89" s="78"/>
      <c r="F89" s="80"/>
      <c r="G89" s="3"/>
      <c r="I89" s="3"/>
      <c r="K89" s="79"/>
      <c r="L89" s="3"/>
    </row>
    <row r="90" spans="1:12">
      <c r="A90" s="17"/>
      <c r="B90" s="77"/>
      <c r="C90" s="18"/>
      <c r="D90" s="18"/>
      <c r="E90" s="78"/>
      <c r="F90" s="80"/>
      <c r="G90" s="3"/>
      <c r="I90" s="3"/>
      <c r="K90" s="79"/>
      <c r="L90" s="3"/>
    </row>
    <row r="91" spans="1:12">
      <c r="A91" s="17"/>
      <c r="B91" s="77"/>
      <c r="C91" s="18"/>
      <c r="D91" s="18"/>
      <c r="E91" s="78"/>
      <c r="F91" s="80"/>
      <c r="G91" s="3"/>
      <c r="I91" s="3"/>
      <c r="K91" s="79"/>
      <c r="L91" s="3"/>
    </row>
    <row r="92" spans="1:12">
      <c r="A92" s="17"/>
      <c r="B92" s="77"/>
      <c r="C92" s="18"/>
      <c r="D92" s="18"/>
      <c r="E92" s="78"/>
      <c r="F92" s="80"/>
      <c r="G92" s="3"/>
      <c r="I92" s="3"/>
      <c r="K92" s="79"/>
      <c r="L92" s="3"/>
    </row>
  </sheetData>
  <protectedRanges>
    <protectedRange sqref="C10 C14 D11 D15 D19 C18" name="範囲5_3_1_3_1"/>
  </protectedRanges>
  <mergeCells count="2">
    <mergeCell ref="B1:F1"/>
    <mergeCell ref="A4:B4"/>
  </mergeCells>
  <phoneticPr fontId="5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D11 C10 C14 D15 D19 C18"/>
  </dataValidations>
  <pageMargins left="0.78749999999999998" right="0.78749999999999998" top="0.39374999999999999" bottom="0.39374999999999999" header="0.51180555555555562" footer="0.51180555555555562"/>
  <pageSetup paperSize="9" scale="94" firstPageNumber="0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14"/>
  <sheetViews>
    <sheetView zoomScaleNormal="100" workbookViewId="0">
      <selection activeCell="C9" sqref="C9"/>
    </sheetView>
  </sheetViews>
  <sheetFormatPr defaultColWidth="9" defaultRowHeight="17.25"/>
  <cols>
    <col min="1" max="1" width="6.5" style="1" customWidth="1"/>
    <col min="2" max="2" width="7.5" style="15" customWidth="1"/>
    <col min="3" max="4" width="15.625" style="1" customWidth="1"/>
    <col min="5" max="5" width="25" style="1" customWidth="1"/>
    <col min="6" max="6" width="10" style="11" customWidth="1"/>
    <col min="7" max="7" width="10" style="8" customWidth="1"/>
    <col min="8" max="8" width="10" style="9" customWidth="1"/>
    <col min="9" max="9" width="10" style="8" customWidth="1"/>
    <col min="10" max="10" width="10" style="9" customWidth="1"/>
    <col min="11" max="12" width="10" style="8" customWidth="1"/>
    <col min="13" max="16384" width="9" style="1"/>
  </cols>
  <sheetData>
    <row r="1" spans="1:12">
      <c r="B1" s="99" t="s">
        <v>20</v>
      </c>
      <c r="C1" s="100"/>
      <c r="D1" s="100"/>
      <c r="E1" s="100"/>
      <c r="F1" s="100"/>
    </row>
    <row r="2" spans="1:12">
      <c r="C2" s="15"/>
      <c r="D2" s="17"/>
      <c r="E2" s="15"/>
      <c r="F2" s="10"/>
    </row>
    <row r="3" spans="1:12">
      <c r="B3" s="17"/>
      <c r="C3" s="17"/>
      <c r="D3" s="17"/>
      <c r="E3" s="17"/>
      <c r="F3" s="10"/>
    </row>
    <row r="4" spans="1:12" ht="18" thickBot="1">
      <c r="A4" s="174" t="s">
        <v>17</v>
      </c>
      <c r="B4" s="175"/>
      <c r="F4" s="23"/>
      <c r="G4" s="3"/>
      <c r="H4" s="22"/>
      <c r="I4" s="3"/>
      <c r="J4" s="22"/>
      <c r="K4" s="3"/>
      <c r="L4" s="22"/>
    </row>
    <row r="5" spans="1:12" ht="18" thickTop="1">
      <c r="A5" s="255"/>
      <c r="B5" s="256"/>
      <c r="C5" s="257"/>
      <c r="D5" s="257"/>
      <c r="E5" s="257"/>
      <c r="F5" s="258" t="s">
        <v>11</v>
      </c>
      <c r="G5" s="259"/>
      <c r="H5" s="260" t="s">
        <v>0</v>
      </c>
      <c r="I5" s="261"/>
      <c r="J5" s="262" t="s">
        <v>1</v>
      </c>
      <c r="K5" s="259"/>
      <c r="L5" s="263" t="s">
        <v>2</v>
      </c>
    </row>
    <row r="6" spans="1:12" ht="18" thickBot="1">
      <c r="A6" s="264" t="s">
        <v>655</v>
      </c>
      <c r="B6" s="265" t="s">
        <v>3</v>
      </c>
      <c r="C6" s="266" t="s">
        <v>4</v>
      </c>
      <c r="D6" s="266"/>
      <c r="E6" s="266" t="s">
        <v>5</v>
      </c>
      <c r="F6" s="267" t="s">
        <v>10</v>
      </c>
      <c r="G6" s="268" t="s">
        <v>7</v>
      </c>
      <c r="H6" s="269" t="s">
        <v>8</v>
      </c>
      <c r="I6" s="270" t="s">
        <v>7</v>
      </c>
      <c r="J6" s="269" t="s">
        <v>9</v>
      </c>
      <c r="K6" s="270" t="s">
        <v>7</v>
      </c>
      <c r="L6" s="271"/>
    </row>
    <row r="7" spans="1:12" s="2" customFormat="1" ht="17.25" customHeight="1" thickTop="1">
      <c r="A7" s="143">
        <v>1</v>
      </c>
      <c r="B7" s="28" t="s">
        <v>426</v>
      </c>
      <c r="C7" s="244" t="s">
        <v>427</v>
      </c>
      <c r="D7" s="72" t="s">
        <v>425</v>
      </c>
      <c r="E7" s="86" t="s">
        <v>263</v>
      </c>
      <c r="F7" s="212">
        <v>15</v>
      </c>
      <c r="G7" s="213">
        <f t="shared" ref="G7:G37" si="0">ROUND(25.4347*(26.9-F7)^1.34,0)</f>
        <v>703</v>
      </c>
      <c r="H7" s="254">
        <v>3.67</v>
      </c>
      <c r="I7" s="213">
        <f t="shared" ref="I7:I37" si="1">ROUND(0.188807*(100*H7-1.58)^1.37,0)</f>
        <v>612</v>
      </c>
      <c r="J7" s="106">
        <v>45.64</v>
      </c>
      <c r="K7" s="213">
        <f t="shared" ref="K7:K37" si="2">ROUND(15.9809*(J7-2),0)</f>
        <v>697</v>
      </c>
      <c r="L7" s="214">
        <f t="shared" ref="L7:L37" si="3">G7+I7+K7</f>
        <v>2012</v>
      </c>
    </row>
    <row r="8" spans="1:12" s="2" customFormat="1" ht="17.25" customHeight="1">
      <c r="A8" s="143">
        <v>2</v>
      </c>
      <c r="B8" s="70" t="s">
        <v>383</v>
      </c>
      <c r="C8" s="229" t="s">
        <v>384</v>
      </c>
      <c r="D8" s="73" t="s">
        <v>382</v>
      </c>
      <c r="E8" s="41" t="s">
        <v>48</v>
      </c>
      <c r="F8" s="20">
        <v>15.1</v>
      </c>
      <c r="G8" s="5">
        <f t="shared" si="0"/>
        <v>695</v>
      </c>
      <c r="H8" s="4">
        <v>3.18</v>
      </c>
      <c r="I8" s="5">
        <f t="shared" si="1"/>
        <v>503</v>
      </c>
      <c r="J8" s="7">
        <v>31.4</v>
      </c>
      <c r="K8" s="5">
        <f t="shared" si="2"/>
        <v>470</v>
      </c>
      <c r="L8" s="203">
        <f t="shared" si="3"/>
        <v>1668</v>
      </c>
    </row>
    <row r="9" spans="1:12" s="2" customFormat="1" ht="17.25" customHeight="1">
      <c r="A9" s="143">
        <v>3</v>
      </c>
      <c r="B9" s="70" t="s">
        <v>441</v>
      </c>
      <c r="C9" s="229" t="s">
        <v>442</v>
      </c>
      <c r="D9" s="73" t="s">
        <v>440</v>
      </c>
      <c r="E9" s="41" t="s">
        <v>391</v>
      </c>
      <c r="F9" s="20">
        <v>14.3</v>
      </c>
      <c r="G9" s="5">
        <f t="shared" si="0"/>
        <v>758</v>
      </c>
      <c r="H9" s="7">
        <v>3.35</v>
      </c>
      <c r="I9" s="5">
        <f t="shared" si="1"/>
        <v>540</v>
      </c>
      <c r="J9" s="7">
        <v>23.8</v>
      </c>
      <c r="K9" s="5">
        <f t="shared" si="2"/>
        <v>348</v>
      </c>
      <c r="L9" s="203">
        <f t="shared" si="3"/>
        <v>1646</v>
      </c>
    </row>
    <row r="10" spans="1:12" s="2" customFormat="1" ht="17.25" customHeight="1">
      <c r="A10" s="143">
        <v>4</v>
      </c>
      <c r="B10" s="31" t="s">
        <v>399</v>
      </c>
      <c r="C10" s="223" t="s">
        <v>400</v>
      </c>
      <c r="D10" s="43" t="s">
        <v>398</v>
      </c>
      <c r="E10" s="35" t="s">
        <v>263</v>
      </c>
      <c r="F10" s="20">
        <v>15</v>
      </c>
      <c r="G10" s="5">
        <f t="shared" si="0"/>
        <v>703</v>
      </c>
      <c r="H10" s="4">
        <v>3.29</v>
      </c>
      <c r="I10" s="5">
        <f t="shared" si="1"/>
        <v>527</v>
      </c>
      <c r="J10" s="7">
        <v>26.65</v>
      </c>
      <c r="K10" s="5">
        <f t="shared" si="2"/>
        <v>394</v>
      </c>
      <c r="L10" s="203">
        <f t="shared" si="3"/>
        <v>1624</v>
      </c>
    </row>
    <row r="11" spans="1:12" s="2" customFormat="1" ht="17.25" customHeight="1">
      <c r="A11" s="143">
        <v>5</v>
      </c>
      <c r="B11" s="70" t="s">
        <v>380</v>
      </c>
      <c r="C11" s="229" t="s">
        <v>381</v>
      </c>
      <c r="D11" s="73" t="s">
        <v>379</v>
      </c>
      <c r="E11" s="41" t="s">
        <v>369</v>
      </c>
      <c r="F11" s="20">
        <v>15.3</v>
      </c>
      <c r="G11" s="5">
        <f t="shared" si="0"/>
        <v>679</v>
      </c>
      <c r="H11" s="7">
        <v>3.3</v>
      </c>
      <c r="I11" s="5">
        <f t="shared" si="1"/>
        <v>529</v>
      </c>
      <c r="J11" s="7">
        <v>27.55</v>
      </c>
      <c r="K11" s="5">
        <f t="shared" si="2"/>
        <v>408</v>
      </c>
      <c r="L11" s="203">
        <f t="shared" si="3"/>
        <v>1616</v>
      </c>
    </row>
    <row r="12" spans="1:12" s="2" customFormat="1" ht="17.25" customHeight="1">
      <c r="A12" s="143">
        <v>6</v>
      </c>
      <c r="B12" s="31" t="s">
        <v>420</v>
      </c>
      <c r="C12" s="223" t="s">
        <v>421</v>
      </c>
      <c r="D12" s="43" t="s">
        <v>419</v>
      </c>
      <c r="E12" s="35" t="s">
        <v>356</v>
      </c>
      <c r="F12" s="19">
        <v>16.100000000000001</v>
      </c>
      <c r="G12" s="5">
        <f t="shared" si="0"/>
        <v>617</v>
      </c>
      <c r="H12" s="4">
        <v>3.28</v>
      </c>
      <c r="I12" s="5">
        <f t="shared" si="1"/>
        <v>525</v>
      </c>
      <c r="J12" s="7">
        <v>28.68</v>
      </c>
      <c r="K12" s="5">
        <f t="shared" si="2"/>
        <v>426</v>
      </c>
      <c r="L12" s="203">
        <f t="shared" si="3"/>
        <v>1568</v>
      </c>
    </row>
    <row r="13" spans="1:12" s="2" customFormat="1" ht="17.25" customHeight="1">
      <c r="A13" s="143">
        <v>7</v>
      </c>
      <c r="B13" s="91" t="s">
        <v>364</v>
      </c>
      <c r="C13" s="226" t="s">
        <v>365</v>
      </c>
      <c r="D13" s="32" t="s">
        <v>363</v>
      </c>
      <c r="E13" s="86" t="s">
        <v>134</v>
      </c>
      <c r="F13" s="20">
        <v>15.7</v>
      </c>
      <c r="G13" s="5">
        <f t="shared" si="0"/>
        <v>648</v>
      </c>
      <c r="H13" s="4">
        <v>3.23</v>
      </c>
      <c r="I13" s="5">
        <f t="shared" si="1"/>
        <v>514</v>
      </c>
      <c r="J13" s="7">
        <v>26.67</v>
      </c>
      <c r="K13" s="5">
        <f t="shared" si="2"/>
        <v>394</v>
      </c>
      <c r="L13" s="203">
        <f t="shared" si="3"/>
        <v>1556</v>
      </c>
    </row>
    <row r="14" spans="1:12" s="2" customFormat="1" ht="17.25" customHeight="1">
      <c r="A14" s="143">
        <v>8</v>
      </c>
      <c r="B14" s="71" t="s">
        <v>358</v>
      </c>
      <c r="C14" s="228" t="s">
        <v>359</v>
      </c>
      <c r="D14" s="32" t="s">
        <v>357</v>
      </c>
      <c r="E14" s="33" t="s">
        <v>263</v>
      </c>
      <c r="F14" s="19">
        <v>15.1</v>
      </c>
      <c r="G14" s="5">
        <f t="shared" si="0"/>
        <v>695</v>
      </c>
      <c r="H14" s="4">
        <v>3.26</v>
      </c>
      <c r="I14" s="5">
        <f t="shared" si="1"/>
        <v>520</v>
      </c>
      <c r="J14" s="7">
        <v>21.79</v>
      </c>
      <c r="K14" s="5">
        <f t="shared" si="2"/>
        <v>316</v>
      </c>
      <c r="L14" s="203">
        <f t="shared" si="3"/>
        <v>1531</v>
      </c>
    </row>
    <row r="15" spans="1:12" s="2" customFormat="1" ht="17.25" customHeight="1">
      <c r="A15" s="143">
        <v>9</v>
      </c>
      <c r="B15" s="71" t="s">
        <v>351</v>
      </c>
      <c r="C15" s="228" t="s">
        <v>352</v>
      </c>
      <c r="D15" s="231" t="s">
        <v>657</v>
      </c>
      <c r="E15" s="33" t="s">
        <v>28</v>
      </c>
      <c r="F15" s="20">
        <v>16.600000000000001</v>
      </c>
      <c r="G15" s="5">
        <f t="shared" si="0"/>
        <v>579</v>
      </c>
      <c r="H15" s="7">
        <v>3.12</v>
      </c>
      <c r="I15" s="5">
        <f t="shared" si="1"/>
        <v>490</v>
      </c>
      <c r="J15" s="7">
        <v>30.35</v>
      </c>
      <c r="K15" s="5">
        <f t="shared" si="2"/>
        <v>453</v>
      </c>
      <c r="L15" s="203">
        <f t="shared" si="3"/>
        <v>1522</v>
      </c>
    </row>
    <row r="16" spans="1:12" s="2" customFormat="1" ht="17.25" customHeight="1">
      <c r="A16" s="143">
        <v>10</v>
      </c>
      <c r="B16" s="39" t="s">
        <v>444</v>
      </c>
      <c r="C16" s="227" t="s">
        <v>445</v>
      </c>
      <c r="D16" s="73" t="s">
        <v>443</v>
      </c>
      <c r="E16" s="41" t="s">
        <v>94</v>
      </c>
      <c r="F16" s="20">
        <v>16.899999999999999</v>
      </c>
      <c r="G16" s="5">
        <f t="shared" si="0"/>
        <v>556</v>
      </c>
      <c r="H16" s="7">
        <v>3.1</v>
      </c>
      <c r="I16" s="5">
        <f t="shared" si="1"/>
        <v>485</v>
      </c>
      <c r="J16" s="7">
        <v>31.6</v>
      </c>
      <c r="K16" s="5">
        <f t="shared" si="2"/>
        <v>473</v>
      </c>
      <c r="L16" s="203">
        <f t="shared" si="3"/>
        <v>1514</v>
      </c>
    </row>
    <row r="17" spans="1:12" s="2" customFormat="1" ht="17.25" customHeight="1">
      <c r="A17" s="143">
        <v>11</v>
      </c>
      <c r="B17" s="39" t="s">
        <v>402</v>
      </c>
      <c r="C17" s="227" t="s">
        <v>403</v>
      </c>
      <c r="D17" s="246" t="s">
        <v>401</v>
      </c>
      <c r="E17" s="41" t="s">
        <v>48</v>
      </c>
      <c r="F17" s="20">
        <v>15.5</v>
      </c>
      <c r="G17" s="5">
        <f t="shared" si="0"/>
        <v>663</v>
      </c>
      <c r="H17" s="4">
        <v>3.76</v>
      </c>
      <c r="I17" s="5">
        <f t="shared" si="1"/>
        <v>633</v>
      </c>
      <c r="J17" s="7">
        <v>15.22</v>
      </c>
      <c r="K17" s="5">
        <f t="shared" si="2"/>
        <v>211</v>
      </c>
      <c r="L17" s="203">
        <f t="shared" si="3"/>
        <v>1507</v>
      </c>
    </row>
    <row r="18" spans="1:12" s="2" customFormat="1" ht="17.25" customHeight="1">
      <c r="A18" s="143">
        <v>12</v>
      </c>
      <c r="B18" s="70" t="s">
        <v>408</v>
      </c>
      <c r="C18" s="229" t="s">
        <v>409</v>
      </c>
      <c r="D18" s="73" t="s">
        <v>407</v>
      </c>
      <c r="E18" s="41" t="s">
        <v>94</v>
      </c>
      <c r="F18" s="20">
        <v>15.6</v>
      </c>
      <c r="G18" s="5">
        <f t="shared" si="0"/>
        <v>655</v>
      </c>
      <c r="H18" s="4">
        <v>3.52</v>
      </c>
      <c r="I18" s="5">
        <f t="shared" si="1"/>
        <v>578</v>
      </c>
      <c r="J18" s="7">
        <v>18.73</v>
      </c>
      <c r="K18" s="5">
        <f t="shared" si="2"/>
        <v>267</v>
      </c>
      <c r="L18" s="203">
        <f t="shared" si="3"/>
        <v>1500</v>
      </c>
    </row>
    <row r="19" spans="1:12" s="2" customFormat="1" ht="17.25" customHeight="1">
      <c r="A19" s="143">
        <v>13</v>
      </c>
      <c r="B19" s="31" t="s">
        <v>429</v>
      </c>
      <c r="C19" s="223" t="s">
        <v>430</v>
      </c>
      <c r="D19" s="43" t="s">
        <v>428</v>
      </c>
      <c r="E19" s="35" t="s">
        <v>134</v>
      </c>
      <c r="F19" s="20">
        <v>16</v>
      </c>
      <c r="G19" s="5">
        <f t="shared" si="0"/>
        <v>625</v>
      </c>
      <c r="H19" s="4">
        <v>3.41</v>
      </c>
      <c r="I19" s="5">
        <f t="shared" si="1"/>
        <v>554</v>
      </c>
      <c r="J19" s="7">
        <v>19.489999999999998</v>
      </c>
      <c r="K19" s="5">
        <f t="shared" si="2"/>
        <v>280</v>
      </c>
      <c r="L19" s="203">
        <f t="shared" si="3"/>
        <v>1459</v>
      </c>
    </row>
    <row r="20" spans="1:12" s="2" customFormat="1" ht="17.25" customHeight="1">
      <c r="A20" s="143">
        <v>14</v>
      </c>
      <c r="B20" s="70" t="s">
        <v>405</v>
      </c>
      <c r="C20" s="229" t="s">
        <v>406</v>
      </c>
      <c r="D20" s="73" t="s">
        <v>404</v>
      </c>
      <c r="E20" s="41" t="s">
        <v>134</v>
      </c>
      <c r="F20" s="20">
        <v>15.9</v>
      </c>
      <c r="G20" s="5">
        <f t="shared" si="0"/>
        <v>632</v>
      </c>
      <c r="H20" s="7">
        <v>3.45</v>
      </c>
      <c r="I20" s="5">
        <f t="shared" si="1"/>
        <v>562</v>
      </c>
      <c r="J20" s="7">
        <v>17.93</v>
      </c>
      <c r="K20" s="5">
        <f t="shared" si="2"/>
        <v>255</v>
      </c>
      <c r="L20" s="203">
        <f t="shared" si="3"/>
        <v>1449</v>
      </c>
    </row>
    <row r="21" spans="1:12" s="2" customFormat="1" ht="17.25" customHeight="1">
      <c r="A21" s="143">
        <v>15</v>
      </c>
      <c r="B21" s="70" t="s">
        <v>370</v>
      </c>
      <c r="C21" s="229" t="s">
        <v>371</v>
      </c>
      <c r="D21" s="231" t="s">
        <v>658</v>
      </c>
      <c r="E21" s="41" t="s">
        <v>134</v>
      </c>
      <c r="F21" s="20">
        <v>16.8</v>
      </c>
      <c r="G21" s="5">
        <f t="shared" si="0"/>
        <v>564</v>
      </c>
      <c r="H21" s="4">
        <v>3.33</v>
      </c>
      <c r="I21" s="5">
        <f t="shared" si="1"/>
        <v>536</v>
      </c>
      <c r="J21" s="7">
        <v>22.93</v>
      </c>
      <c r="K21" s="5">
        <f t="shared" si="2"/>
        <v>334</v>
      </c>
      <c r="L21" s="203">
        <f t="shared" si="3"/>
        <v>1434</v>
      </c>
    </row>
    <row r="22" spans="1:12" s="2" customFormat="1" ht="17.25" customHeight="1">
      <c r="A22" s="143">
        <v>16</v>
      </c>
      <c r="B22" s="70" t="s">
        <v>438</v>
      </c>
      <c r="C22" s="229" t="s">
        <v>439</v>
      </c>
      <c r="D22" s="73" t="s">
        <v>437</v>
      </c>
      <c r="E22" s="41" t="s">
        <v>134</v>
      </c>
      <c r="F22" s="20">
        <v>16.3</v>
      </c>
      <c r="G22" s="5">
        <f t="shared" si="0"/>
        <v>602</v>
      </c>
      <c r="H22" s="4">
        <v>3.3</v>
      </c>
      <c r="I22" s="5">
        <f t="shared" si="1"/>
        <v>529</v>
      </c>
      <c r="J22" s="7">
        <v>20.46</v>
      </c>
      <c r="K22" s="5">
        <f t="shared" si="2"/>
        <v>295</v>
      </c>
      <c r="L22" s="203">
        <f t="shared" si="3"/>
        <v>1426</v>
      </c>
    </row>
    <row r="23" spans="1:12" s="2" customFormat="1" ht="17.25" customHeight="1">
      <c r="A23" s="143">
        <v>17</v>
      </c>
      <c r="B23" s="71" t="s">
        <v>393</v>
      </c>
      <c r="C23" s="245" t="s">
        <v>394</v>
      </c>
      <c r="D23" s="43" t="s">
        <v>392</v>
      </c>
      <c r="E23" s="35" t="s">
        <v>48</v>
      </c>
      <c r="F23" s="19">
        <v>16</v>
      </c>
      <c r="G23" s="5">
        <f t="shared" si="0"/>
        <v>625</v>
      </c>
      <c r="H23" s="4">
        <v>2.78</v>
      </c>
      <c r="I23" s="5">
        <f t="shared" si="1"/>
        <v>418</v>
      </c>
      <c r="J23" s="7">
        <v>24.32</v>
      </c>
      <c r="K23" s="5">
        <f t="shared" si="2"/>
        <v>357</v>
      </c>
      <c r="L23" s="203">
        <f t="shared" si="3"/>
        <v>1400</v>
      </c>
    </row>
    <row r="24" spans="1:12" s="2" customFormat="1" ht="17.25" customHeight="1">
      <c r="A24" s="143">
        <v>18</v>
      </c>
      <c r="B24" s="71" t="s">
        <v>367</v>
      </c>
      <c r="C24" s="228" t="s">
        <v>368</v>
      </c>
      <c r="D24" s="32" t="s">
        <v>366</v>
      </c>
      <c r="E24" s="33" t="s">
        <v>369</v>
      </c>
      <c r="F24" s="20">
        <v>16</v>
      </c>
      <c r="G24" s="5">
        <f t="shared" si="0"/>
        <v>625</v>
      </c>
      <c r="H24" s="4">
        <v>3.18</v>
      </c>
      <c r="I24" s="5">
        <f t="shared" si="1"/>
        <v>503</v>
      </c>
      <c r="J24" s="7">
        <v>17.600000000000001</v>
      </c>
      <c r="K24" s="5">
        <f t="shared" si="2"/>
        <v>249</v>
      </c>
      <c r="L24" s="203">
        <f t="shared" si="3"/>
        <v>1377</v>
      </c>
    </row>
    <row r="25" spans="1:12" s="2" customFormat="1" ht="17.25" customHeight="1">
      <c r="A25" s="143">
        <v>19</v>
      </c>
      <c r="B25" s="71" t="s">
        <v>389</v>
      </c>
      <c r="C25" s="245" t="s">
        <v>390</v>
      </c>
      <c r="D25" s="43" t="s">
        <v>388</v>
      </c>
      <c r="E25" s="35" t="s">
        <v>391</v>
      </c>
      <c r="F25" s="19">
        <v>15.2</v>
      </c>
      <c r="G25" s="5">
        <f t="shared" si="0"/>
        <v>687</v>
      </c>
      <c r="H25" s="4">
        <v>3.35</v>
      </c>
      <c r="I25" s="5">
        <f t="shared" si="1"/>
        <v>540</v>
      </c>
      <c r="J25" s="7">
        <v>10.15</v>
      </c>
      <c r="K25" s="5">
        <f t="shared" si="2"/>
        <v>130</v>
      </c>
      <c r="L25" s="203">
        <f t="shared" si="3"/>
        <v>1357</v>
      </c>
    </row>
    <row r="26" spans="1:12" s="2" customFormat="1" ht="17.25" customHeight="1">
      <c r="A26" s="143">
        <v>20</v>
      </c>
      <c r="B26" s="71" t="s">
        <v>361</v>
      </c>
      <c r="C26" s="228" t="s">
        <v>362</v>
      </c>
      <c r="D26" s="32" t="s">
        <v>360</v>
      </c>
      <c r="E26" s="34" t="s">
        <v>48</v>
      </c>
      <c r="F26" s="19">
        <v>16.8</v>
      </c>
      <c r="G26" s="5">
        <f t="shared" si="0"/>
        <v>564</v>
      </c>
      <c r="H26" s="4">
        <v>3.2</v>
      </c>
      <c r="I26" s="5">
        <f t="shared" si="1"/>
        <v>507</v>
      </c>
      <c r="J26" s="7">
        <v>19.600000000000001</v>
      </c>
      <c r="K26" s="5">
        <f t="shared" si="2"/>
        <v>281</v>
      </c>
      <c r="L26" s="203">
        <f t="shared" si="3"/>
        <v>1352</v>
      </c>
    </row>
    <row r="27" spans="1:12" s="2" customFormat="1" ht="17.25" customHeight="1">
      <c r="A27" s="143">
        <v>21</v>
      </c>
      <c r="B27" s="71" t="s">
        <v>423</v>
      </c>
      <c r="C27" s="245" t="s">
        <v>424</v>
      </c>
      <c r="D27" s="43" t="s">
        <v>422</v>
      </c>
      <c r="E27" s="35" t="s">
        <v>48</v>
      </c>
      <c r="F27" s="19">
        <v>16.2</v>
      </c>
      <c r="G27" s="5">
        <f t="shared" si="0"/>
        <v>609</v>
      </c>
      <c r="H27" s="4">
        <v>2.87</v>
      </c>
      <c r="I27" s="5">
        <f t="shared" si="1"/>
        <v>437</v>
      </c>
      <c r="J27" s="7">
        <v>19.27</v>
      </c>
      <c r="K27" s="5">
        <f t="shared" si="2"/>
        <v>276</v>
      </c>
      <c r="L27" s="203">
        <f t="shared" si="3"/>
        <v>1322</v>
      </c>
    </row>
    <row r="28" spans="1:12" s="2" customFormat="1" ht="17.25" customHeight="1">
      <c r="A28" s="143">
        <v>22</v>
      </c>
      <c r="B28" s="70" t="s">
        <v>435</v>
      </c>
      <c r="C28" s="229" t="s">
        <v>436</v>
      </c>
      <c r="D28" s="73" t="s">
        <v>434</v>
      </c>
      <c r="E28" s="41" t="s">
        <v>28</v>
      </c>
      <c r="F28" s="20">
        <v>16.600000000000001</v>
      </c>
      <c r="G28" s="5">
        <f t="shared" si="0"/>
        <v>579</v>
      </c>
      <c r="H28" s="7">
        <v>2.76</v>
      </c>
      <c r="I28" s="5">
        <f t="shared" si="1"/>
        <v>414</v>
      </c>
      <c r="J28" s="7">
        <v>22.3</v>
      </c>
      <c r="K28" s="5">
        <f t="shared" si="2"/>
        <v>324</v>
      </c>
      <c r="L28" s="203">
        <f t="shared" si="3"/>
        <v>1317</v>
      </c>
    </row>
    <row r="29" spans="1:12" s="2" customFormat="1" ht="17.25" customHeight="1">
      <c r="A29" s="143">
        <v>23</v>
      </c>
      <c r="B29" s="70" t="s">
        <v>414</v>
      </c>
      <c r="C29" s="229" t="s">
        <v>415</v>
      </c>
      <c r="D29" s="73" t="s">
        <v>413</v>
      </c>
      <c r="E29" s="41" t="s">
        <v>391</v>
      </c>
      <c r="F29" s="20">
        <v>17.3</v>
      </c>
      <c r="G29" s="5">
        <f t="shared" si="0"/>
        <v>527</v>
      </c>
      <c r="H29" s="4">
        <v>3</v>
      </c>
      <c r="I29" s="5">
        <f t="shared" si="1"/>
        <v>464</v>
      </c>
      <c r="J29" s="7">
        <v>19.89</v>
      </c>
      <c r="K29" s="5">
        <f t="shared" si="2"/>
        <v>286</v>
      </c>
      <c r="L29" s="203">
        <f t="shared" si="3"/>
        <v>1277</v>
      </c>
    </row>
    <row r="30" spans="1:12" s="2" customFormat="1" ht="17.25" customHeight="1">
      <c r="A30" s="143">
        <v>24</v>
      </c>
      <c r="B30" s="31" t="s">
        <v>386</v>
      </c>
      <c r="C30" s="223" t="s">
        <v>387</v>
      </c>
      <c r="D30" s="43" t="s">
        <v>385</v>
      </c>
      <c r="E30" s="35" t="s">
        <v>94</v>
      </c>
      <c r="F30" s="20">
        <v>16.7</v>
      </c>
      <c r="G30" s="5">
        <f t="shared" si="0"/>
        <v>571</v>
      </c>
      <c r="H30" s="4">
        <v>2.93</v>
      </c>
      <c r="I30" s="5">
        <f t="shared" si="1"/>
        <v>449</v>
      </c>
      <c r="J30" s="7">
        <v>17.8</v>
      </c>
      <c r="K30" s="5">
        <f t="shared" si="2"/>
        <v>252</v>
      </c>
      <c r="L30" s="203">
        <f t="shared" si="3"/>
        <v>1272</v>
      </c>
    </row>
    <row r="31" spans="1:12" s="2" customFormat="1" ht="17.25" customHeight="1">
      <c r="A31" s="143">
        <v>25</v>
      </c>
      <c r="B31" s="70" t="s">
        <v>432</v>
      </c>
      <c r="C31" s="229" t="s">
        <v>433</v>
      </c>
      <c r="D31" s="95" t="s">
        <v>431</v>
      </c>
      <c r="E31" s="41" t="s">
        <v>48</v>
      </c>
      <c r="F31" s="20">
        <v>17</v>
      </c>
      <c r="G31" s="5">
        <f t="shared" si="0"/>
        <v>549</v>
      </c>
      <c r="H31" s="4">
        <v>3.04</v>
      </c>
      <c r="I31" s="5">
        <f t="shared" si="1"/>
        <v>473</v>
      </c>
      <c r="J31" s="7">
        <v>17.3</v>
      </c>
      <c r="K31" s="5">
        <f t="shared" si="2"/>
        <v>245</v>
      </c>
      <c r="L31" s="203">
        <f t="shared" si="3"/>
        <v>1267</v>
      </c>
    </row>
    <row r="32" spans="1:12" s="2" customFormat="1" ht="17.25" customHeight="1">
      <c r="A32" s="143">
        <v>26</v>
      </c>
      <c r="B32" s="31" t="s">
        <v>396</v>
      </c>
      <c r="C32" s="223" t="s">
        <v>397</v>
      </c>
      <c r="D32" s="43" t="s">
        <v>395</v>
      </c>
      <c r="E32" s="35" t="s">
        <v>134</v>
      </c>
      <c r="F32" s="20">
        <v>16.899999999999999</v>
      </c>
      <c r="G32" s="5">
        <f t="shared" si="0"/>
        <v>556</v>
      </c>
      <c r="H32" s="4">
        <v>3.14</v>
      </c>
      <c r="I32" s="5">
        <f t="shared" si="1"/>
        <v>494</v>
      </c>
      <c r="J32" s="7">
        <v>12.98</v>
      </c>
      <c r="K32" s="5">
        <f t="shared" si="2"/>
        <v>175</v>
      </c>
      <c r="L32" s="203">
        <f t="shared" si="3"/>
        <v>1225</v>
      </c>
    </row>
    <row r="33" spans="1:12" s="2" customFormat="1" ht="17.25" customHeight="1">
      <c r="A33" s="143">
        <v>27</v>
      </c>
      <c r="B33" s="71" t="s">
        <v>354</v>
      </c>
      <c r="C33" s="228" t="s">
        <v>355</v>
      </c>
      <c r="D33" s="32" t="s">
        <v>353</v>
      </c>
      <c r="E33" s="33" t="s">
        <v>356</v>
      </c>
      <c r="F33" s="20">
        <v>17.2</v>
      </c>
      <c r="G33" s="5">
        <f t="shared" si="0"/>
        <v>534</v>
      </c>
      <c r="H33" s="4">
        <v>2.2599999999999998</v>
      </c>
      <c r="I33" s="5">
        <f t="shared" si="1"/>
        <v>314</v>
      </c>
      <c r="J33" s="7">
        <v>18.21</v>
      </c>
      <c r="K33" s="5">
        <f t="shared" si="2"/>
        <v>259</v>
      </c>
      <c r="L33" s="203">
        <f t="shared" si="3"/>
        <v>1107</v>
      </c>
    </row>
    <row r="34" spans="1:12" s="2" customFormat="1" ht="17.25" customHeight="1">
      <c r="A34" s="143">
        <v>28</v>
      </c>
      <c r="B34" s="39" t="s">
        <v>377</v>
      </c>
      <c r="C34" s="227" t="s">
        <v>378</v>
      </c>
      <c r="D34" s="73" t="s">
        <v>376</v>
      </c>
      <c r="E34" s="41" t="s">
        <v>117</v>
      </c>
      <c r="F34" s="20">
        <v>18.600000000000001</v>
      </c>
      <c r="G34" s="5">
        <f t="shared" si="0"/>
        <v>434</v>
      </c>
      <c r="H34" s="4">
        <v>2.08</v>
      </c>
      <c r="I34" s="5">
        <f t="shared" si="1"/>
        <v>280</v>
      </c>
      <c r="J34" s="7">
        <v>25.34</v>
      </c>
      <c r="K34" s="5">
        <f t="shared" si="2"/>
        <v>373</v>
      </c>
      <c r="L34" s="203">
        <f t="shared" si="3"/>
        <v>1087</v>
      </c>
    </row>
    <row r="35" spans="1:12" s="2" customFormat="1" ht="17.25" customHeight="1">
      <c r="A35" s="143">
        <v>29</v>
      </c>
      <c r="B35" s="71" t="s">
        <v>417</v>
      </c>
      <c r="C35" s="245" t="s">
        <v>418</v>
      </c>
      <c r="D35" s="43" t="s">
        <v>416</v>
      </c>
      <c r="E35" s="35" t="s">
        <v>117</v>
      </c>
      <c r="F35" s="20">
        <v>17.8</v>
      </c>
      <c r="G35" s="5">
        <f t="shared" si="0"/>
        <v>490</v>
      </c>
      <c r="H35" s="4">
        <v>2.5299999999999998</v>
      </c>
      <c r="I35" s="5">
        <f t="shared" si="1"/>
        <v>367</v>
      </c>
      <c r="J35" s="7">
        <v>16.2</v>
      </c>
      <c r="K35" s="5">
        <f t="shared" si="2"/>
        <v>227</v>
      </c>
      <c r="L35" s="203">
        <f t="shared" si="3"/>
        <v>1084</v>
      </c>
    </row>
    <row r="36" spans="1:12" s="2" customFormat="1" ht="17.25" customHeight="1">
      <c r="A36" s="143">
        <v>30</v>
      </c>
      <c r="B36" s="39" t="s">
        <v>411</v>
      </c>
      <c r="C36" s="227" t="s">
        <v>412</v>
      </c>
      <c r="D36" s="73" t="s">
        <v>410</v>
      </c>
      <c r="E36" s="41" t="s">
        <v>107</v>
      </c>
      <c r="F36" s="20">
        <v>17.2</v>
      </c>
      <c r="G36" s="5">
        <f t="shared" si="0"/>
        <v>534</v>
      </c>
      <c r="H36" s="7">
        <v>2.69</v>
      </c>
      <c r="I36" s="5">
        <f t="shared" si="1"/>
        <v>399</v>
      </c>
      <c r="J36" s="7">
        <v>10.56</v>
      </c>
      <c r="K36" s="5">
        <f t="shared" si="2"/>
        <v>137</v>
      </c>
      <c r="L36" s="203">
        <f t="shared" si="3"/>
        <v>1070</v>
      </c>
    </row>
    <row r="37" spans="1:12" s="2" customFormat="1" ht="17.25" customHeight="1" thickBot="1">
      <c r="A37" s="145">
        <v>31</v>
      </c>
      <c r="B37" s="247" t="s">
        <v>373</v>
      </c>
      <c r="C37" s="248" t="s">
        <v>374</v>
      </c>
      <c r="D37" s="249" t="s">
        <v>372</v>
      </c>
      <c r="E37" s="250" t="s">
        <v>375</v>
      </c>
      <c r="F37" s="251">
        <v>17.7</v>
      </c>
      <c r="G37" s="252">
        <f t="shared" si="0"/>
        <v>498</v>
      </c>
      <c r="H37" s="153">
        <v>2.2799999999999998</v>
      </c>
      <c r="I37" s="252">
        <f t="shared" si="1"/>
        <v>318</v>
      </c>
      <c r="J37" s="153">
        <v>17.32</v>
      </c>
      <c r="K37" s="252">
        <f t="shared" si="2"/>
        <v>245</v>
      </c>
      <c r="L37" s="253">
        <f t="shared" si="3"/>
        <v>1061</v>
      </c>
    </row>
    <row r="38" spans="1:12" s="2" customFormat="1" ht="14.25" thickTop="1"/>
    <row r="39" spans="1:12" s="2" customFormat="1" ht="17.25" customHeight="1"/>
    <row r="40" spans="1:12" s="2" customFormat="1" ht="10.5" customHeight="1"/>
    <row r="41" spans="1:12" s="2" customFormat="1" ht="17.25" customHeight="1"/>
    <row r="42" spans="1:12" s="2" customFormat="1" ht="10.5" customHeight="1"/>
    <row r="43" spans="1:12" s="2" customFormat="1" ht="17.25" customHeight="1"/>
    <row r="44" spans="1:12" s="2" customFormat="1" ht="10.5" customHeight="1"/>
    <row r="45" spans="1:12" s="2" customFormat="1" ht="17.25" customHeight="1"/>
    <row r="46" spans="1:12" s="2" customFormat="1" ht="10.5" customHeight="1"/>
    <row r="47" spans="1:12" s="2" customFormat="1" ht="17.25" customHeight="1"/>
    <row r="48" spans="1:12" s="2" customFormat="1" ht="10.5" customHeight="1"/>
    <row r="49" s="2" customFormat="1" ht="17.25" customHeight="1"/>
    <row r="50" s="2" customFormat="1" ht="10.5" customHeight="1"/>
    <row r="51" s="2" customFormat="1" ht="17.25" customHeight="1"/>
    <row r="52" s="2" customFormat="1" ht="10.5" customHeight="1"/>
    <row r="53" s="2" customFormat="1" ht="17.25" customHeight="1"/>
    <row r="54" s="2" customFormat="1" ht="10.5" customHeight="1"/>
    <row r="55" s="2" customFormat="1" ht="17.25" customHeight="1"/>
    <row r="56" s="2" customFormat="1" ht="17.25" customHeight="1"/>
    <row r="57" s="2" customFormat="1" ht="17.25" customHeight="1"/>
    <row r="58" s="2" customFormat="1" ht="17.25" customHeight="1"/>
    <row r="59" s="2" customFormat="1" ht="17.25" customHeight="1"/>
    <row r="60" s="2" customFormat="1" ht="17.25" customHeight="1"/>
    <row r="61" s="2" customFormat="1" ht="17.25" customHeight="1"/>
    <row r="62" s="2" customFormat="1" ht="17.25" customHeight="1"/>
    <row r="63" s="2" customFormat="1" ht="17.25" customHeight="1"/>
    <row r="64" s="2" customFormat="1" ht="17.25" customHeight="1"/>
    <row r="65" s="2" customFormat="1" ht="17.25" customHeight="1"/>
    <row r="66" s="2" customFormat="1" ht="17.25" customHeight="1"/>
    <row r="67" s="2" customFormat="1" ht="17.25" customHeight="1"/>
    <row r="68" s="2" customFormat="1" ht="17.25" customHeight="1"/>
    <row r="69" s="2" customFormat="1" ht="17.25" customHeight="1"/>
    <row r="70" s="2" customFormat="1" ht="17.25" customHeight="1"/>
    <row r="71" s="2" customFormat="1" ht="17.25" customHeight="1"/>
    <row r="72" s="2" customFormat="1" ht="17.25" customHeight="1"/>
    <row r="73" s="2" customFormat="1" ht="17.25" customHeight="1"/>
    <row r="74" s="2" customFormat="1" ht="17.25" customHeight="1"/>
    <row r="75" s="2" customFormat="1" ht="17.25" customHeight="1"/>
    <row r="76" s="2" customFormat="1" ht="17.25" customHeight="1"/>
    <row r="77" s="2" customFormat="1" ht="17.25" customHeight="1"/>
    <row r="78" s="2" customFormat="1" ht="17.25" customHeight="1"/>
    <row r="79" s="2" customFormat="1" ht="17.25" customHeight="1"/>
    <row r="80" s="2" customFormat="1" ht="17.25" customHeight="1"/>
    <row r="81" spans="2:12" s="2" customFormat="1" ht="17.25" customHeight="1"/>
    <row r="82" spans="2:12" s="2" customFormat="1" ht="17.25" customHeight="1"/>
    <row r="83" spans="2:12" s="2" customFormat="1" ht="17.25" customHeight="1"/>
    <row r="84" spans="2:12" s="2" customFormat="1" ht="17.25" customHeight="1"/>
    <row r="85" spans="2:12" s="2" customFormat="1" ht="17.25" customHeight="1"/>
    <row r="86" spans="2:12" s="2" customFormat="1" ht="17.25" customHeight="1"/>
    <row r="87" spans="2:12" s="2" customFormat="1" ht="17.25" customHeight="1"/>
    <row r="88" spans="2:12" s="2" customFormat="1" ht="17.25" customHeight="1"/>
    <row r="89" spans="2:12">
      <c r="B89" s="1"/>
      <c r="F89" s="1"/>
      <c r="G89" s="1"/>
      <c r="H89" s="1"/>
      <c r="I89" s="1"/>
      <c r="J89" s="1"/>
      <c r="K89" s="1"/>
      <c r="L89" s="1"/>
    </row>
    <row r="90" spans="2:12">
      <c r="B90" s="1"/>
      <c r="F90" s="1"/>
      <c r="G90" s="1"/>
      <c r="H90" s="1"/>
      <c r="I90" s="1"/>
      <c r="J90" s="1"/>
      <c r="K90" s="1"/>
      <c r="L90" s="1"/>
    </row>
    <row r="91" spans="2:12">
      <c r="B91" s="1"/>
      <c r="F91" s="1"/>
      <c r="G91" s="1"/>
      <c r="H91" s="1"/>
      <c r="I91" s="1"/>
      <c r="J91" s="1"/>
      <c r="K91" s="1"/>
      <c r="L91" s="1"/>
    </row>
    <row r="92" spans="2:12">
      <c r="B92" s="1"/>
      <c r="F92" s="1"/>
      <c r="G92" s="1"/>
      <c r="H92" s="1"/>
      <c r="I92" s="1"/>
      <c r="J92" s="1"/>
      <c r="K92" s="1"/>
      <c r="L92" s="1"/>
    </row>
    <row r="93" spans="2:12">
      <c r="B93" s="1"/>
      <c r="F93" s="1"/>
      <c r="G93" s="1"/>
      <c r="H93" s="1"/>
      <c r="I93" s="1"/>
      <c r="J93" s="1"/>
      <c r="K93" s="1"/>
      <c r="L93" s="1"/>
    </row>
    <row r="94" spans="2:12">
      <c r="B94" s="1"/>
      <c r="F94" s="1"/>
      <c r="G94" s="1"/>
      <c r="H94" s="1"/>
      <c r="I94" s="1"/>
      <c r="J94" s="1"/>
      <c r="K94" s="1"/>
      <c r="L94" s="1"/>
    </row>
    <row r="95" spans="2:12">
      <c r="B95" s="1"/>
      <c r="F95" s="1"/>
      <c r="G95" s="1"/>
      <c r="H95" s="1"/>
      <c r="I95" s="1"/>
      <c r="J95" s="1"/>
      <c r="K95" s="1"/>
      <c r="L95" s="1"/>
    </row>
    <row r="96" spans="2:12">
      <c r="B96" s="1"/>
      <c r="F96" s="1"/>
      <c r="G96" s="1"/>
      <c r="H96" s="1"/>
      <c r="I96" s="1"/>
      <c r="J96" s="1"/>
      <c r="K96" s="1"/>
      <c r="L96" s="1"/>
    </row>
    <row r="97" spans="2:12">
      <c r="B97" s="1"/>
      <c r="F97" s="1"/>
      <c r="G97" s="1"/>
      <c r="H97" s="1"/>
      <c r="I97" s="1"/>
      <c r="J97" s="1"/>
      <c r="K97" s="1"/>
      <c r="L97" s="1"/>
    </row>
    <row r="98" spans="2:12">
      <c r="B98" s="1"/>
      <c r="F98" s="1"/>
      <c r="G98" s="1"/>
      <c r="H98" s="1"/>
      <c r="I98" s="1"/>
      <c r="J98" s="1"/>
      <c r="K98" s="1"/>
      <c r="L98" s="1"/>
    </row>
    <row r="99" spans="2:12">
      <c r="B99" s="1"/>
      <c r="F99" s="1"/>
      <c r="G99" s="1"/>
      <c r="H99" s="1"/>
      <c r="I99" s="1"/>
      <c r="J99" s="1"/>
      <c r="K99" s="1"/>
      <c r="L99" s="1"/>
    </row>
    <row r="100" spans="2:12">
      <c r="B100" s="1"/>
      <c r="F100" s="1"/>
      <c r="G100" s="1"/>
      <c r="H100" s="1"/>
      <c r="I100" s="1"/>
      <c r="J100" s="1"/>
      <c r="K100" s="1"/>
      <c r="L100" s="1"/>
    </row>
    <row r="101" spans="2:12">
      <c r="B101" s="1"/>
      <c r="F101" s="1"/>
      <c r="G101" s="1"/>
      <c r="H101" s="1"/>
      <c r="I101" s="1"/>
      <c r="J101" s="1"/>
      <c r="K101" s="1"/>
      <c r="L101" s="1"/>
    </row>
    <row r="102" spans="2:12">
      <c r="B102" s="1"/>
      <c r="F102" s="1"/>
      <c r="G102" s="1"/>
      <c r="H102" s="1"/>
      <c r="I102" s="1"/>
      <c r="J102" s="1"/>
      <c r="K102" s="1"/>
      <c r="L102" s="1"/>
    </row>
    <row r="103" spans="2:12">
      <c r="B103" s="1"/>
      <c r="F103" s="1"/>
      <c r="G103" s="1"/>
      <c r="H103" s="1"/>
      <c r="I103" s="1"/>
      <c r="J103" s="1"/>
      <c r="K103" s="1"/>
      <c r="L103" s="1"/>
    </row>
    <row r="104" spans="2:12">
      <c r="B104" s="1"/>
      <c r="F104" s="1"/>
      <c r="G104" s="1"/>
      <c r="H104" s="1"/>
      <c r="I104" s="1"/>
      <c r="J104" s="1"/>
      <c r="K104" s="1"/>
      <c r="L104" s="1"/>
    </row>
    <row r="105" spans="2:12">
      <c r="B105" s="1"/>
      <c r="F105" s="1"/>
      <c r="G105" s="1"/>
      <c r="H105" s="1"/>
      <c r="I105" s="1"/>
      <c r="J105" s="1"/>
      <c r="K105" s="1"/>
      <c r="L105" s="1"/>
    </row>
    <row r="106" spans="2:12">
      <c r="B106" s="1"/>
      <c r="F106" s="1"/>
      <c r="G106" s="1"/>
      <c r="H106" s="1"/>
      <c r="I106" s="1"/>
      <c r="J106" s="1"/>
      <c r="K106" s="1"/>
      <c r="L106" s="1"/>
    </row>
    <row r="107" spans="2:12">
      <c r="B107" s="1"/>
      <c r="F107" s="1"/>
      <c r="G107" s="1"/>
      <c r="H107" s="1"/>
      <c r="I107" s="1"/>
      <c r="J107" s="1"/>
      <c r="K107" s="1"/>
      <c r="L107" s="1"/>
    </row>
    <row r="108" spans="2:12">
      <c r="B108" s="1"/>
      <c r="F108" s="1"/>
      <c r="G108" s="1"/>
      <c r="H108" s="1"/>
      <c r="I108" s="1"/>
      <c r="J108" s="1"/>
      <c r="K108" s="1"/>
      <c r="L108" s="1"/>
    </row>
    <row r="109" spans="2:12">
      <c r="B109" s="1"/>
      <c r="F109" s="1"/>
      <c r="G109" s="1"/>
      <c r="H109" s="1"/>
      <c r="I109" s="1"/>
      <c r="J109" s="1"/>
      <c r="K109" s="1"/>
      <c r="L109" s="1"/>
    </row>
    <row r="110" spans="2:12">
      <c r="B110" s="1"/>
      <c r="F110" s="1"/>
      <c r="G110" s="1"/>
      <c r="H110" s="1"/>
      <c r="I110" s="1"/>
      <c r="J110" s="1"/>
      <c r="K110" s="1"/>
      <c r="L110" s="1"/>
    </row>
    <row r="111" spans="2:12">
      <c r="B111" s="1"/>
      <c r="F111" s="1"/>
      <c r="G111" s="1"/>
      <c r="H111" s="1"/>
      <c r="I111" s="1"/>
      <c r="J111" s="1"/>
      <c r="K111" s="1"/>
      <c r="L111" s="1"/>
    </row>
    <row r="112" spans="2:12">
      <c r="B112" s="1"/>
      <c r="F112" s="1"/>
      <c r="G112" s="1"/>
      <c r="H112" s="1"/>
      <c r="I112" s="1"/>
      <c r="J112" s="1"/>
      <c r="K112" s="1"/>
      <c r="L112" s="1"/>
    </row>
    <row r="113" spans="2:12">
      <c r="B113" s="1"/>
      <c r="F113" s="1"/>
      <c r="G113" s="1"/>
      <c r="H113" s="1"/>
      <c r="I113" s="1"/>
      <c r="J113" s="1"/>
      <c r="K113" s="1"/>
      <c r="L113" s="1"/>
    </row>
    <row r="114" spans="2:12">
      <c r="B114" s="1"/>
      <c r="F114" s="1"/>
      <c r="G114" s="1"/>
      <c r="H114" s="1"/>
      <c r="I114" s="1"/>
      <c r="J114" s="1"/>
      <c r="K114" s="1"/>
      <c r="L114" s="1"/>
    </row>
  </sheetData>
  <protectedRanges>
    <protectedRange sqref="C24 C14 D15 D25 D35 C34" name="範囲5_2_2_2_1"/>
    <protectedRange sqref="C26 C16 D17 D27 C36 C37:D37" name="範囲5_1_3_2_1"/>
    <protectedRange sqref="C20 C10 D11 D21 D31 C30" name="範囲5_1_4_1_1"/>
    <protectedRange sqref="C21 C11 D12 D22 D32 C31" name="範囲5_1_5_1"/>
  </protectedRanges>
  <autoFilter ref="B6:L37"/>
  <mergeCells count="2">
    <mergeCell ref="B1:F1"/>
    <mergeCell ref="A4:B4"/>
  </mergeCells>
  <phoneticPr fontId="5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10 C11:D11 C14:C15 C16:D16 C20 C21:D21 C24:C25 C26:D26 C30 C31:D31 D35:D36 C34:C36 D12 D15 D17 D22 D25 D27 D32 C37:D37"/>
  </dataValidations>
  <hyperlinks>
    <hyperlink ref="L2" r:id="rId1" display="komaki-h@amigo2.ne.jp"/>
    <hyperlink ref="L1" r:id="rId2" display="httokuda@lilac.ocn.ne.jp"/>
    <hyperlink ref="L4" r:id="rId3" display="httokuda@lilac.ocn.ne.jp"/>
    <hyperlink ref="L6" r:id="rId4" display="kays0601@yahoo.co.jp"/>
  </hyperlinks>
  <pageMargins left="0.78749999999999998" right="0.78749999999999998" top="0.19652777777777777" bottom="0.19652777777777777" header="0.51180555555555562" footer="0.51180555555555562"/>
  <pageSetup paperSize="9" scale="93" firstPageNumber="0" orientation="landscape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60"/>
  <sheetViews>
    <sheetView zoomScaleNormal="100" workbookViewId="0">
      <selection activeCell="E13" sqref="E13"/>
    </sheetView>
  </sheetViews>
  <sheetFormatPr defaultColWidth="9" defaultRowHeight="17.25"/>
  <cols>
    <col min="1" max="1" width="8.125" style="1" customWidth="1"/>
    <col min="2" max="2" width="7.5" style="17" customWidth="1"/>
    <col min="3" max="3" width="15.625" style="1" customWidth="1"/>
    <col min="4" max="4" width="18.875" style="1" bestFit="1" customWidth="1"/>
    <col min="5" max="5" width="25" style="1" customWidth="1"/>
    <col min="6" max="6" width="10" style="11" customWidth="1"/>
    <col min="7" max="7" width="10" style="8" customWidth="1"/>
    <col min="8" max="8" width="10" style="9" customWidth="1"/>
    <col min="9" max="9" width="10" style="8" customWidth="1"/>
    <col min="10" max="10" width="10" style="9" customWidth="1"/>
    <col min="11" max="12" width="10" style="8" customWidth="1"/>
    <col min="13" max="16384" width="9" style="1"/>
  </cols>
  <sheetData>
    <row r="1" spans="1:12">
      <c r="B1" s="99" t="s">
        <v>20</v>
      </c>
      <c r="C1" s="100"/>
      <c r="D1" s="100"/>
      <c r="E1" s="100"/>
      <c r="F1" s="100"/>
    </row>
    <row r="2" spans="1:12">
      <c r="C2" s="17"/>
      <c r="D2" s="17"/>
      <c r="E2" s="17"/>
      <c r="F2" s="10"/>
    </row>
    <row r="3" spans="1:12">
      <c r="C3" s="17"/>
      <c r="D3" s="17"/>
      <c r="E3" s="17"/>
      <c r="F3" s="10"/>
    </row>
    <row r="4" spans="1:12" ht="18" thickBot="1">
      <c r="A4" s="174" t="s">
        <v>18</v>
      </c>
      <c r="B4" s="175"/>
      <c r="F4" s="23"/>
      <c r="G4" s="3"/>
      <c r="H4" s="22"/>
      <c r="I4" s="3"/>
      <c r="J4" s="22"/>
      <c r="K4" s="3"/>
      <c r="L4" s="22"/>
    </row>
    <row r="5" spans="1:12" ht="18.75" thickTop="1" thickBot="1">
      <c r="A5" s="283"/>
      <c r="B5" s="284"/>
      <c r="C5" s="192"/>
      <c r="D5" s="192"/>
      <c r="E5" s="192"/>
      <c r="F5" s="285" t="s">
        <v>650</v>
      </c>
      <c r="G5" s="157"/>
      <c r="H5" s="286" t="s">
        <v>0</v>
      </c>
      <c r="I5" s="157"/>
      <c r="J5" s="286" t="s">
        <v>1</v>
      </c>
      <c r="K5" s="157"/>
      <c r="L5" s="127" t="s">
        <v>2</v>
      </c>
    </row>
    <row r="6" spans="1:12" ht="18.75" thickTop="1" thickBot="1">
      <c r="A6" s="191" t="s">
        <v>655</v>
      </c>
      <c r="B6" s="287" t="s">
        <v>3</v>
      </c>
      <c r="C6" s="192" t="s">
        <v>4</v>
      </c>
      <c r="D6" s="192"/>
      <c r="E6" s="192" t="s">
        <v>5</v>
      </c>
      <c r="F6" s="218" t="s">
        <v>10</v>
      </c>
      <c r="G6" s="288" t="s">
        <v>7</v>
      </c>
      <c r="H6" s="220" t="s">
        <v>8</v>
      </c>
      <c r="I6" s="288" t="s">
        <v>7</v>
      </c>
      <c r="J6" s="220" t="s">
        <v>9</v>
      </c>
      <c r="K6" s="288" t="s">
        <v>7</v>
      </c>
      <c r="L6" s="289"/>
    </row>
    <row r="7" spans="1:12" s="2" customFormat="1" ht="17.25" customHeight="1" thickTop="1">
      <c r="A7" s="202">
        <v>1</v>
      </c>
      <c r="B7" s="28" t="s">
        <v>456</v>
      </c>
      <c r="C7" s="281" t="s">
        <v>457</v>
      </c>
      <c r="D7" s="29" t="s">
        <v>455</v>
      </c>
      <c r="E7" s="282" t="s">
        <v>458</v>
      </c>
      <c r="F7" s="212">
        <v>13.4</v>
      </c>
      <c r="G7" s="213">
        <f t="shared" ref="G7:G35" si="0">ROUND(25.4347*(25.5-F7)^1.34,0)</f>
        <v>718</v>
      </c>
      <c r="H7" s="106">
        <v>4.9800000000000004</v>
      </c>
      <c r="I7" s="213">
        <f t="shared" ref="I7:I36" si="1">ROUND(0.14354*(100*H7-1.77)^1.385,0)</f>
        <v>777</v>
      </c>
      <c r="J7" s="106">
        <v>58.5</v>
      </c>
      <c r="K7" s="213">
        <f t="shared" ref="K7:K35" si="2">ROUND(10.14*(J7-3)^1.02,0)</f>
        <v>610</v>
      </c>
      <c r="L7" s="214">
        <f t="shared" ref="L7:L36" si="3">ROUND(G7+I7+K7,0)</f>
        <v>2105</v>
      </c>
    </row>
    <row r="8" spans="1:12" s="2" customFormat="1" ht="17.25" customHeight="1">
      <c r="A8" s="202">
        <v>2</v>
      </c>
      <c r="B8" s="70" t="s">
        <v>512</v>
      </c>
      <c r="C8" s="229" t="s">
        <v>513</v>
      </c>
      <c r="D8" s="73" t="s">
        <v>511</v>
      </c>
      <c r="E8" s="41" t="s">
        <v>48</v>
      </c>
      <c r="F8" s="19">
        <v>14.3</v>
      </c>
      <c r="G8" s="5">
        <f t="shared" si="0"/>
        <v>648</v>
      </c>
      <c r="H8" s="7">
        <v>4.28</v>
      </c>
      <c r="I8" s="5">
        <f t="shared" si="1"/>
        <v>630</v>
      </c>
      <c r="J8" s="7">
        <v>48.13</v>
      </c>
      <c r="K8" s="5">
        <f t="shared" si="2"/>
        <v>494</v>
      </c>
      <c r="L8" s="203">
        <f t="shared" si="3"/>
        <v>1772</v>
      </c>
    </row>
    <row r="9" spans="1:12" s="2" customFormat="1" ht="17.25" customHeight="1">
      <c r="A9" s="202">
        <v>3</v>
      </c>
      <c r="B9" s="70" t="s">
        <v>469</v>
      </c>
      <c r="C9" s="229" t="s">
        <v>470</v>
      </c>
      <c r="D9" s="73" t="s">
        <v>468</v>
      </c>
      <c r="E9" s="41" t="s">
        <v>203</v>
      </c>
      <c r="F9" s="19">
        <v>13.8</v>
      </c>
      <c r="G9" s="5">
        <f t="shared" si="0"/>
        <v>687</v>
      </c>
      <c r="H9" s="7">
        <v>3.98</v>
      </c>
      <c r="I9" s="5">
        <f t="shared" si="1"/>
        <v>569</v>
      </c>
      <c r="J9" s="7">
        <v>48.84</v>
      </c>
      <c r="K9" s="5">
        <f t="shared" si="2"/>
        <v>502</v>
      </c>
      <c r="L9" s="203">
        <f t="shared" si="3"/>
        <v>1758</v>
      </c>
    </row>
    <row r="10" spans="1:12" s="2" customFormat="1" ht="17.25" customHeight="1">
      <c r="A10" s="202">
        <v>4</v>
      </c>
      <c r="B10" s="70" t="s">
        <v>475</v>
      </c>
      <c r="C10" s="229" t="s">
        <v>476</v>
      </c>
      <c r="D10" s="73" t="s">
        <v>474</v>
      </c>
      <c r="E10" s="41" t="s">
        <v>356</v>
      </c>
      <c r="F10" s="20">
        <v>13.7</v>
      </c>
      <c r="G10" s="5">
        <f t="shared" si="0"/>
        <v>695</v>
      </c>
      <c r="H10" s="7">
        <v>4.2699999999999996</v>
      </c>
      <c r="I10" s="5">
        <f t="shared" si="1"/>
        <v>628</v>
      </c>
      <c r="J10" s="7">
        <v>35.200000000000003</v>
      </c>
      <c r="K10" s="5">
        <f t="shared" si="2"/>
        <v>350</v>
      </c>
      <c r="L10" s="203">
        <f t="shared" si="3"/>
        <v>1673</v>
      </c>
    </row>
    <row r="11" spans="1:12" s="2" customFormat="1" ht="17.25" customHeight="1">
      <c r="A11" s="202">
        <v>5</v>
      </c>
      <c r="B11" s="31" t="s">
        <v>491</v>
      </c>
      <c r="C11" s="224" t="s">
        <v>492</v>
      </c>
      <c r="D11" s="32" t="s">
        <v>490</v>
      </c>
      <c r="E11" s="33" t="s">
        <v>56</v>
      </c>
      <c r="F11" s="20">
        <v>14.6</v>
      </c>
      <c r="G11" s="5">
        <f t="shared" si="0"/>
        <v>625</v>
      </c>
      <c r="H11" s="7">
        <v>4.05</v>
      </c>
      <c r="I11" s="5">
        <f t="shared" si="1"/>
        <v>583</v>
      </c>
      <c r="J11" s="7">
        <v>41.62</v>
      </c>
      <c r="K11" s="5">
        <f t="shared" si="2"/>
        <v>421</v>
      </c>
      <c r="L11" s="203">
        <f t="shared" si="3"/>
        <v>1629</v>
      </c>
    </row>
    <row r="12" spans="1:12" s="2" customFormat="1" ht="17.25" customHeight="1">
      <c r="A12" s="202">
        <v>6</v>
      </c>
      <c r="B12" s="91" t="s">
        <v>497</v>
      </c>
      <c r="C12" s="226" t="s">
        <v>498</v>
      </c>
      <c r="D12" s="32" t="s">
        <v>496</v>
      </c>
      <c r="E12" s="30" t="s">
        <v>134</v>
      </c>
      <c r="F12" s="20">
        <v>14.6</v>
      </c>
      <c r="G12" s="5">
        <f t="shared" si="0"/>
        <v>625</v>
      </c>
      <c r="H12" s="7">
        <v>4.53</v>
      </c>
      <c r="I12" s="5">
        <f t="shared" si="1"/>
        <v>681</v>
      </c>
      <c r="J12" s="7">
        <v>29.12</v>
      </c>
      <c r="K12" s="5">
        <f t="shared" si="2"/>
        <v>283</v>
      </c>
      <c r="L12" s="203">
        <f t="shared" si="3"/>
        <v>1589</v>
      </c>
    </row>
    <row r="13" spans="1:12" s="2" customFormat="1" ht="17.25" customHeight="1">
      <c r="A13" s="202">
        <v>7</v>
      </c>
      <c r="B13" s="39" t="s">
        <v>472</v>
      </c>
      <c r="C13" s="227" t="s">
        <v>473</v>
      </c>
      <c r="D13" s="73" t="s">
        <v>471</v>
      </c>
      <c r="E13" s="41" t="s">
        <v>134</v>
      </c>
      <c r="F13" s="20">
        <v>14.7</v>
      </c>
      <c r="G13" s="5">
        <f t="shared" si="0"/>
        <v>617</v>
      </c>
      <c r="H13" s="7">
        <v>4.34</v>
      </c>
      <c r="I13" s="5">
        <f t="shared" si="1"/>
        <v>642</v>
      </c>
      <c r="J13" s="7">
        <v>29</v>
      </c>
      <c r="K13" s="5">
        <f t="shared" si="2"/>
        <v>281</v>
      </c>
      <c r="L13" s="203">
        <f t="shared" si="3"/>
        <v>1540</v>
      </c>
    </row>
    <row r="14" spans="1:12" s="2" customFormat="1" ht="17.25" customHeight="1">
      <c r="A14" s="202">
        <v>8</v>
      </c>
      <c r="B14" s="71" t="s">
        <v>488</v>
      </c>
      <c r="C14" s="228" t="s">
        <v>489</v>
      </c>
      <c r="D14" s="32" t="s">
        <v>487</v>
      </c>
      <c r="E14" s="33" t="s">
        <v>94</v>
      </c>
      <c r="F14" s="20">
        <v>15</v>
      </c>
      <c r="G14" s="5">
        <f t="shared" si="0"/>
        <v>594</v>
      </c>
      <c r="H14" s="7">
        <v>3.6</v>
      </c>
      <c r="I14" s="5">
        <f t="shared" si="1"/>
        <v>495</v>
      </c>
      <c r="J14" s="7">
        <v>43.52</v>
      </c>
      <c r="K14" s="5">
        <f t="shared" si="2"/>
        <v>442</v>
      </c>
      <c r="L14" s="203">
        <f t="shared" si="3"/>
        <v>1531</v>
      </c>
    </row>
    <row r="15" spans="1:12" s="2" customFormat="1" ht="17.25" customHeight="1">
      <c r="A15" s="202">
        <v>9</v>
      </c>
      <c r="B15" s="71" t="s">
        <v>500</v>
      </c>
      <c r="C15" s="245" t="s">
        <v>501</v>
      </c>
      <c r="D15" s="32" t="s">
        <v>499</v>
      </c>
      <c r="E15" s="35" t="s">
        <v>356</v>
      </c>
      <c r="F15" s="19">
        <v>14.7</v>
      </c>
      <c r="G15" s="5">
        <f t="shared" si="0"/>
        <v>617</v>
      </c>
      <c r="H15" s="7">
        <v>3.84</v>
      </c>
      <c r="I15" s="5">
        <f t="shared" si="1"/>
        <v>541</v>
      </c>
      <c r="J15" s="7">
        <v>37.17</v>
      </c>
      <c r="K15" s="5">
        <f t="shared" si="2"/>
        <v>372</v>
      </c>
      <c r="L15" s="203">
        <f t="shared" si="3"/>
        <v>1530</v>
      </c>
    </row>
    <row r="16" spans="1:12" s="2" customFormat="1" ht="17.25" customHeight="1">
      <c r="A16" s="202">
        <v>10</v>
      </c>
      <c r="B16" s="71" t="s">
        <v>525</v>
      </c>
      <c r="C16" s="228" t="s">
        <v>526</v>
      </c>
      <c r="D16" s="44" t="s">
        <v>524</v>
      </c>
      <c r="E16" s="35"/>
      <c r="F16" s="20">
        <v>14.9</v>
      </c>
      <c r="G16" s="5">
        <f t="shared" si="0"/>
        <v>602</v>
      </c>
      <c r="H16" s="7">
        <v>3.3</v>
      </c>
      <c r="I16" s="5">
        <f t="shared" si="1"/>
        <v>438</v>
      </c>
      <c r="J16" s="7">
        <v>44.74</v>
      </c>
      <c r="K16" s="5">
        <f t="shared" si="2"/>
        <v>456</v>
      </c>
      <c r="L16" s="203">
        <f t="shared" si="3"/>
        <v>1496</v>
      </c>
    </row>
    <row r="17" spans="1:12" s="2" customFormat="1" ht="17.25" customHeight="1">
      <c r="A17" s="202">
        <v>11</v>
      </c>
      <c r="B17" s="71" t="s">
        <v>463</v>
      </c>
      <c r="C17" s="228" t="s">
        <v>464</v>
      </c>
      <c r="D17" s="32" t="s">
        <v>462</v>
      </c>
      <c r="E17" s="33" t="s">
        <v>124</v>
      </c>
      <c r="F17" s="20">
        <v>15.1</v>
      </c>
      <c r="G17" s="5">
        <f t="shared" si="0"/>
        <v>586</v>
      </c>
      <c r="H17" s="7">
        <v>4.09</v>
      </c>
      <c r="I17" s="5">
        <f t="shared" si="1"/>
        <v>591</v>
      </c>
      <c r="J17" s="7">
        <v>31.52</v>
      </c>
      <c r="K17" s="5">
        <f t="shared" si="2"/>
        <v>309</v>
      </c>
      <c r="L17" s="203">
        <f t="shared" si="3"/>
        <v>1486</v>
      </c>
    </row>
    <row r="18" spans="1:12" s="2" customFormat="1" ht="17.25" customHeight="1">
      <c r="A18" s="202">
        <v>12</v>
      </c>
      <c r="B18" s="70" t="s">
        <v>515</v>
      </c>
      <c r="C18" s="229" t="s">
        <v>516</v>
      </c>
      <c r="D18" s="73" t="s">
        <v>514</v>
      </c>
      <c r="E18" s="41" t="s">
        <v>480</v>
      </c>
      <c r="F18" s="20">
        <v>15.3</v>
      </c>
      <c r="G18" s="5">
        <f t="shared" si="0"/>
        <v>571</v>
      </c>
      <c r="H18" s="7">
        <v>3.21</v>
      </c>
      <c r="I18" s="5">
        <f t="shared" si="1"/>
        <v>422</v>
      </c>
      <c r="J18" s="7">
        <v>39.71</v>
      </c>
      <c r="K18" s="5">
        <f t="shared" si="2"/>
        <v>400</v>
      </c>
      <c r="L18" s="203">
        <f t="shared" si="3"/>
        <v>1393</v>
      </c>
    </row>
    <row r="19" spans="1:12" s="2" customFormat="1" ht="17.25" customHeight="1">
      <c r="A19" s="202">
        <v>13</v>
      </c>
      <c r="B19" s="31" t="s">
        <v>453</v>
      </c>
      <c r="C19" s="224" t="s">
        <v>454</v>
      </c>
      <c r="D19" s="32" t="s">
        <v>452</v>
      </c>
      <c r="E19" s="33" t="s">
        <v>356</v>
      </c>
      <c r="F19" s="20">
        <v>16.3</v>
      </c>
      <c r="G19" s="5">
        <f t="shared" si="0"/>
        <v>498</v>
      </c>
      <c r="H19" s="7">
        <v>3.66</v>
      </c>
      <c r="I19" s="5">
        <f t="shared" si="1"/>
        <v>506</v>
      </c>
      <c r="J19" s="7">
        <v>38.54</v>
      </c>
      <c r="K19" s="5">
        <f t="shared" si="2"/>
        <v>387</v>
      </c>
      <c r="L19" s="203">
        <f t="shared" si="3"/>
        <v>1391</v>
      </c>
    </row>
    <row r="20" spans="1:12" s="2" customFormat="1" ht="17.25" customHeight="1">
      <c r="A20" s="202">
        <v>14</v>
      </c>
      <c r="B20" s="31" t="s">
        <v>447</v>
      </c>
      <c r="C20" s="224" t="s">
        <v>448</v>
      </c>
      <c r="D20" s="290" t="s">
        <v>446</v>
      </c>
      <c r="E20" s="33" t="s">
        <v>56</v>
      </c>
      <c r="F20" s="20">
        <v>15.8</v>
      </c>
      <c r="G20" s="5">
        <f t="shared" si="0"/>
        <v>534</v>
      </c>
      <c r="H20" s="7">
        <v>3.25</v>
      </c>
      <c r="I20" s="5">
        <f t="shared" si="1"/>
        <v>429</v>
      </c>
      <c r="J20" s="7">
        <v>41.75</v>
      </c>
      <c r="K20" s="5">
        <f t="shared" si="2"/>
        <v>423</v>
      </c>
      <c r="L20" s="203">
        <f t="shared" si="3"/>
        <v>1386</v>
      </c>
    </row>
    <row r="21" spans="1:12" s="2" customFormat="1" ht="17.25" customHeight="1">
      <c r="A21" s="202">
        <v>15</v>
      </c>
      <c r="B21" s="70" t="s">
        <v>478</v>
      </c>
      <c r="C21" s="229" t="s">
        <v>479</v>
      </c>
      <c r="D21" s="73" t="s">
        <v>477</v>
      </c>
      <c r="E21" s="41" t="s">
        <v>480</v>
      </c>
      <c r="F21" s="19">
        <v>15.8</v>
      </c>
      <c r="G21" s="5">
        <f t="shared" si="0"/>
        <v>534</v>
      </c>
      <c r="H21" s="7">
        <v>3.75</v>
      </c>
      <c r="I21" s="5">
        <f t="shared" si="1"/>
        <v>524</v>
      </c>
      <c r="J21" s="7">
        <v>30.96</v>
      </c>
      <c r="K21" s="5">
        <f t="shared" si="2"/>
        <v>303</v>
      </c>
      <c r="L21" s="203">
        <f t="shared" si="3"/>
        <v>1361</v>
      </c>
    </row>
    <row r="22" spans="1:12" s="2" customFormat="1" ht="17.25" customHeight="1">
      <c r="A22" s="202">
        <v>16</v>
      </c>
      <c r="B22" s="70" t="s">
        <v>503</v>
      </c>
      <c r="C22" s="229" t="s">
        <v>504</v>
      </c>
      <c r="D22" s="95" t="s">
        <v>502</v>
      </c>
      <c r="E22" s="41" t="s">
        <v>356</v>
      </c>
      <c r="F22" s="20">
        <v>16.100000000000001</v>
      </c>
      <c r="G22" s="5">
        <f t="shared" si="0"/>
        <v>512</v>
      </c>
      <c r="H22" s="7">
        <v>3.33</v>
      </c>
      <c r="I22" s="5">
        <f t="shared" si="1"/>
        <v>444</v>
      </c>
      <c r="J22" s="7">
        <v>36.61</v>
      </c>
      <c r="K22" s="5">
        <f t="shared" si="2"/>
        <v>366</v>
      </c>
      <c r="L22" s="203">
        <f t="shared" si="3"/>
        <v>1322</v>
      </c>
    </row>
    <row r="23" spans="1:12" s="2" customFormat="1" ht="17.25" customHeight="1">
      <c r="A23" s="202">
        <v>17</v>
      </c>
      <c r="B23" s="31" t="s">
        <v>485</v>
      </c>
      <c r="C23" s="224" t="s">
        <v>486</v>
      </c>
      <c r="D23" s="43" t="s">
        <v>484</v>
      </c>
      <c r="E23" s="33" t="s">
        <v>28</v>
      </c>
      <c r="F23" s="20">
        <v>16.7</v>
      </c>
      <c r="G23" s="5">
        <f t="shared" si="0"/>
        <v>469</v>
      </c>
      <c r="H23" s="7">
        <v>3.28</v>
      </c>
      <c r="I23" s="5">
        <f t="shared" si="1"/>
        <v>435</v>
      </c>
      <c r="J23" s="7">
        <v>40.94</v>
      </c>
      <c r="K23" s="5">
        <f t="shared" si="2"/>
        <v>414</v>
      </c>
      <c r="L23" s="203">
        <f t="shared" si="3"/>
        <v>1318</v>
      </c>
    </row>
    <row r="24" spans="1:12" s="2" customFormat="1" ht="17.25" customHeight="1">
      <c r="A24" s="202">
        <v>18</v>
      </c>
      <c r="B24" s="71" t="s">
        <v>450</v>
      </c>
      <c r="C24" s="228" t="s">
        <v>451</v>
      </c>
      <c r="D24" s="32" t="s">
        <v>449</v>
      </c>
      <c r="E24" s="33" t="s">
        <v>332</v>
      </c>
      <c r="F24" s="19">
        <v>15</v>
      </c>
      <c r="G24" s="5">
        <f t="shared" si="0"/>
        <v>594</v>
      </c>
      <c r="H24" s="7">
        <v>3.78</v>
      </c>
      <c r="I24" s="5">
        <f t="shared" si="1"/>
        <v>530</v>
      </c>
      <c r="J24" s="7">
        <v>18.09</v>
      </c>
      <c r="K24" s="5">
        <f t="shared" si="2"/>
        <v>162</v>
      </c>
      <c r="L24" s="203">
        <f t="shared" si="3"/>
        <v>1286</v>
      </c>
    </row>
    <row r="25" spans="1:12" s="2" customFormat="1" ht="17.25" customHeight="1">
      <c r="A25" s="202">
        <v>19</v>
      </c>
      <c r="B25" s="71" t="s">
        <v>537</v>
      </c>
      <c r="C25" s="272" t="s">
        <v>538</v>
      </c>
      <c r="D25" s="49" t="s">
        <v>536</v>
      </c>
      <c r="E25" s="45" t="s">
        <v>391</v>
      </c>
      <c r="F25" s="20">
        <v>14.6</v>
      </c>
      <c r="G25" s="5">
        <f t="shared" si="0"/>
        <v>625</v>
      </c>
      <c r="H25" s="7">
        <v>3.21</v>
      </c>
      <c r="I25" s="5">
        <f t="shared" si="1"/>
        <v>422</v>
      </c>
      <c r="J25" s="7">
        <v>22.18</v>
      </c>
      <c r="K25" s="5">
        <f t="shared" si="2"/>
        <v>206</v>
      </c>
      <c r="L25" s="203">
        <f t="shared" si="3"/>
        <v>1253</v>
      </c>
    </row>
    <row r="26" spans="1:12" s="2" customFormat="1" ht="17.25" customHeight="1">
      <c r="A26" s="202">
        <v>20</v>
      </c>
      <c r="B26" s="39" t="s">
        <v>518</v>
      </c>
      <c r="C26" s="227" t="s">
        <v>519</v>
      </c>
      <c r="D26" s="73" t="s">
        <v>517</v>
      </c>
      <c r="E26" s="41" t="s">
        <v>94</v>
      </c>
      <c r="F26" s="20">
        <v>16.399999999999999</v>
      </c>
      <c r="G26" s="5">
        <f t="shared" si="0"/>
        <v>490</v>
      </c>
      <c r="H26" s="7">
        <v>2.9</v>
      </c>
      <c r="I26" s="5">
        <f t="shared" si="1"/>
        <v>366</v>
      </c>
      <c r="J26" s="7">
        <v>39.15</v>
      </c>
      <c r="K26" s="5">
        <f t="shared" si="2"/>
        <v>394</v>
      </c>
      <c r="L26" s="203">
        <f t="shared" si="3"/>
        <v>1250</v>
      </c>
    </row>
    <row r="27" spans="1:12" s="2" customFormat="1" ht="17.25" customHeight="1">
      <c r="A27" s="202">
        <v>21</v>
      </c>
      <c r="B27" s="39" t="s">
        <v>509</v>
      </c>
      <c r="C27" s="227" t="s">
        <v>510</v>
      </c>
      <c r="D27" s="73" t="s">
        <v>508</v>
      </c>
      <c r="E27" s="41" t="s">
        <v>28</v>
      </c>
      <c r="F27" s="19">
        <v>16.3</v>
      </c>
      <c r="G27" s="5">
        <f t="shared" si="0"/>
        <v>498</v>
      </c>
      <c r="H27" s="7">
        <v>3.15</v>
      </c>
      <c r="I27" s="5">
        <f t="shared" si="1"/>
        <v>411</v>
      </c>
      <c r="J27" s="7">
        <v>34.07</v>
      </c>
      <c r="K27" s="5">
        <f t="shared" si="2"/>
        <v>337</v>
      </c>
      <c r="L27" s="203">
        <f t="shared" si="3"/>
        <v>1246</v>
      </c>
    </row>
    <row r="28" spans="1:12" s="2" customFormat="1" ht="17.25" customHeight="1">
      <c r="A28" s="202">
        <v>22</v>
      </c>
      <c r="B28" s="71" t="s">
        <v>521</v>
      </c>
      <c r="C28" s="273" t="s">
        <v>522</v>
      </c>
      <c r="D28" s="280" t="s">
        <v>520</v>
      </c>
      <c r="E28" s="45" t="s">
        <v>523</v>
      </c>
      <c r="F28" s="20">
        <v>15.7</v>
      </c>
      <c r="G28" s="5">
        <f t="shared" si="0"/>
        <v>542</v>
      </c>
      <c r="H28" s="7">
        <v>3.35</v>
      </c>
      <c r="I28" s="5">
        <f t="shared" si="1"/>
        <v>448</v>
      </c>
      <c r="J28" s="7">
        <v>23.7</v>
      </c>
      <c r="K28" s="5">
        <f t="shared" si="2"/>
        <v>223</v>
      </c>
      <c r="L28" s="203">
        <f t="shared" si="3"/>
        <v>1213</v>
      </c>
    </row>
    <row r="29" spans="1:12" s="2" customFormat="1" ht="17.25" customHeight="1">
      <c r="A29" s="202">
        <v>23</v>
      </c>
      <c r="B29" s="39" t="s">
        <v>482</v>
      </c>
      <c r="C29" s="227" t="s">
        <v>483</v>
      </c>
      <c r="D29" s="73" t="s">
        <v>481</v>
      </c>
      <c r="E29" s="41" t="s">
        <v>48</v>
      </c>
      <c r="F29" s="19">
        <v>16.5</v>
      </c>
      <c r="G29" s="5">
        <f t="shared" si="0"/>
        <v>483</v>
      </c>
      <c r="H29" s="7">
        <v>2.9</v>
      </c>
      <c r="I29" s="5">
        <f t="shared" si="1"/>
        <v>366</v>
      </c>
      <c r="J29" s="7">
        <v>35.729999999999997</v>
      </c>
      <c r="K29" s="5">
        <f t="shared" si="2"/>
        <v>356</v>
      </c>
      <c r="L29" s="203">
        <f t="shared" si="3"/>
        <v>1205</v>
      </c>
    </row>
    <row r="30" spans="1:12" s="2" customFormat="1" ht="17.25" customHeight="1">
      <c r="A30" s="202">
        <v>24</v>
      </c>
      <c r="B30" s="70" t="s">
        <v>506</v>
      </c>
      <c r="C30" s="229" t="s">
        <v>507</v>
      </c>
      <c r="D30" s="73" t="s">
        <v>505</v>
      </c>
      <c r="E30" s="41" t="s">
        <v>117</v>
      </c>
      <c r="F30" s="20">
        <v>16.8</v>
      </c>
      <c r="G30" s="5">
        <f t="shared" si="0"/>
        <v>462</v>
      </c>
      <c r="H30" s="7">
        <v>3.13</v>
      </c>
      <c r="I30" s="5">
        <f t="shared" si="1"/>
        <v>407</v>
      </c>
      <c r="J30" s="7">
        <v>29.1</v>
      </c>
      <c r="K30" s="5">
        <f t="shared" si="2"/>
        <v>282</v>
      </c>
      <c r="L30" s="203">
        <f t="shared" si="3"/>
        <v>1151</v>
      </c>
    </row>
    <row r="31" spans="1:12" s="2" customFormat="1" ht="17.25" customHeight="1">
      <c r="A31" s="202">
        <v>25</v>
      </c>
      <c r="B31" s="31" t="s">
        <v>460</v>
      </c>
      <c r="C31" s="224" t="s">
        <v>461</v>
      </c>
      <c r="D31" s="32" t="s">
        <v>459</v>
      </c>
      <c r="E31" s="35" t="s">
        <v>48</v>
      </c>
      <c r="F31" s="20">
        <v>15.8</v>
      </c>
      <c r="G31" s="5">
        <f t="shared" si="0"/>
        <v>534</v>
      </c>
      <c r="H31" s="7">
        <v>3.07</v>
      </c>
      <c r="I31" s="5">
        <f t="shared" si="1"/>
        <v>396</v>
      </c>
      <c r="J31" s="7">
        <v>18.36</v>
      </c>
      <c r="K31" s="5">
        <f t="shared" si="2"/>
        <v>164</v>
      </c>
      <c r="L31" s="203">
        <f t="shared" si="3"/>
        <v>1094</v>
      </c>
    </row>
    <row r="32" spans="1:12" s="2" customFormat="1" ht="17.25" customHeight="1">
      <c r="A32" s="202">
        <v>26</v>
      </c>
      <c r="B32" s="31" t="s">
        <v>534</v>
      </c>
      <c r="C32" s="274" t="s">
        <v>535</v>
      </c>
      <c r="D32" s="49" t="s">
        <v>533</v>
      </c>
      <c r="E32" s="45" t="s">
        <v>48</v>
      </c>
      <c r="F32" s="20">
        <v>15.8</v>
      </c>
      <c r="G32" s="5">
        <f t="shared" si="0"/>
        <v>534</v>
      </c>
      <c r="H32" s="7">
        <v>2.9</v>
      </c>
      <c r="I32" s="5">
        <f t="shared" si="1"/>
        <v>366</v>
      </c>
      <c r="J32" s="7">
        <v>18.75</v>
      </c>
      <c r="K32" s="5">
        <f t="shared" si="2"/>
        <v>169</v>
      </c>
      <c r="L32" s="203">
        <f t="shared" si="3"/>
        <v>1069</v>
      </c>
    </row>
    <row r="33" spans="1:12" s="2" customFormat="1" ht="17.25" customHeight="1">
      <c r="A33" s="202">
        <v>27</v>
      </c>
      <c r="B33" s="70" t="s">
        <v>466</v>
      </c>
      <c r="C33" s="229" t="s">
        <v>467</v>
      </c>
      <c r="D33" s="231" t="s">
        <v>465</v>
      </c>
      <c r="E33" s="41" t="s">
        <v>94</v>
      </c>
      <c r="F33" s="20">
        <v>16</v>
      </c>
      <c r="G33" s="5">
        <f t="shared" si="0"/>
        <v>519</v>
      </c>
      <c r="H33" s="7">
        <v>2.89</v>
      </c>
      <c r="I33" s="5">
        <f t="shared" si="1"/>
        <v>364</v>
      </c>
      <c r="J33" s="7">
        <v>17.420000000000002</v>
      </c>
      <c r="K33" s="5">
        <f t="shared" si="2"/>
        <v>154</v>
      </c>
      <c r="L33" s="203">
        <f t="shared" si="3"/>
        <v>1037</v>
      </c>
    </row>
    <row r="34" spans="1:12" s="2" customFormat="1" ht="17.25" customHeight="1">
      <c r="A34" s="202">
        <v>28</v>
      </c>
      <c r="B34" s="31" t="s">
        <v>531</v>
      </c>
      <c r="C34" s="274" t="s">
        <v>532</v>
      </c>
      <c r="D34" s="32" t="s">
        <v>530</v>
      </c>
      <c r="E34" s="45" t="s">
        <v>56</v>
      </c>
      <c r="F34" s="19">
        <v>16.5</v>
      </c>
      <c r="G34" s="5">
        <f t="shared" si="0"/>
        <v>483</v>
      </c>
      <c r="H34" s="7">
        <v>2.79</v>
      </c>
      <c r="I34" s="5">
        <f t="shared" si="1"/>
        <v>347</v>
      </c>
      <c r="J34" s="7">
        <v>21.42</v>
      </c>
      <c r="K34" s="5">
        <f t="shared" si="2"/>
        <v>198</v>
      </c>
      <c r="L34" s="203">
        <f t="shared" si="3"/>
        <v>1028</v>
      </c>
    </row>
    <row r="35" spans="1:12" s="2" customFormat="1" ht="17.25" customHeight="1" thickBot="1">
      <c r="A35" s="202">
        <v>29</v>
      </c>
      <c r="B35" s="51" t="s">
        <v>528</v>
      </c>
      <c r="C35" s="275" t="s">
        <v>529</v>
      </c>
      <c r="D35" s="32" t="s">
        <v>527</v>
      </c>
      <c r="E35" s="96" t="s">
        <v>94</v>
      </c>
      <c r="F35" s="20">
        <v>18.600000000000001</v>
      </c>
      <c r="G35" s="5">
        <f t="shared" si="0"/>
        <v>338</v>
      </c>
      <c r="H35" s="7">
        <v>2.8</v>
      </c>
      <c r="I35" s="5">
        <f t="shared" si="1"/>
        <v>349</v>
      </c>
      <c r="J35" s="7">
        <v>25.26</v>
      </c>
      <c r="K35" s="5">
        <f t="shared" si="2"/>
        <v>240</v>
      </c>
      <c r="L35" s="203">
        <f t="shared" si="3"/>
        <v>927</v>
      </c>
    </row>
    <row r="36" spans="1:12" s="2" customFormat="1" ht="17.25" customHeight="1" thickTop="1" thickBot="1">
      <c r="A36" s="204">
        <v>30</v>
      </c>
      <c r="B36" s="276" t="s">
        <v>494</v>
      </c>
      <c r="C36" s="277" t="s">
        <v>495</v>
      </c>
      <c r="D36" s="278" t="s">
        <v>493</v>
      </c>
      <c r="E36" s="279" t="s">
        <v>203</v>
      </c>
      <c r="F36" s="168" t="s">
        <v>651</v>
      </c>
      <c r="G36" s="208" t="s">
        <v>652</v>
      </c>
      <c r="H36" s="171"/>
      <c r="I36" s="208" t="e">
        <f t="shared" si="1"/>
        <v>#NUM!</v>
      </c>
      <c r="J36" s="171" t="s">
        <v>651</v>
      </c>
      <c r="K36" s="208" t="s">
        <v>653</v>
      </c>
      <c r="L36" s="211" t="e">
        <f t="shared" si="3"/>
        <v>#VALUE!</v>
      </c>
    </row>
    <row r="37" spans="1:12" s="2" customFormat="1" ht="18" thickTop="1">
      <c r="A37" s="1"/>
      <c r="B37" s="17"/>
      <c r="C37" s="1"/>
      <c r="D37" s="1"/>
      <c r="E37" s="1"/>
      <c r="F37" s="11"/>
      <c r="G37" s="8"/>
      <c r="H37" s="9"/>
      <c r="I37" s="8"/>
      <c r="J37" s="9"/>
      <c r="K37" s="8"/>
      <c r="L37" s="8"/>
    </row>
    <row r="38" spans="1:12" s="2" customFormat="1" ht="17.25" customHeight="1">
      <c r="A38" s="1"/>
      <c r="B38" s="17"/>
      <c r="C38" s="1"/>
      <c r="D38" s="1"/>
      <c r="E38" s="1"/>
      <c r="F38" s="11"/>
      <c r="G38" s="8"/>
      <c r="H38" s="9"/>
      <c r="I38" s="8"/>
      <c r="J38" s="9"/>
      <c r="K38" s="8"/>
      <c r="L38" s="8"/>
    </row>
    <row r="39" spans="1:12" s="2" customFormat="1" ht="10.5" customHeight="1">
      <c r="A39" s="1"/>
      <c r="B39" s="17"/>
      <c r="C39" s="1"/>
      <c r="D39" s="1"/>
      <c r="E39" s="1"/>
      <c r="F39" s="11"/>
      <c r="G39" s="8"/>
      <c r="H39" s="9"/>
      <c r="I39" s="8"/>
      <c r="J39" s="9"/>
      <c r="K39" s="8"/>
      <c r="L39" s="8"/>
    </row>
    <row r="40" spans="1:12" s="2" customFormat="1" ht="17.25" customHeight="1">
      <c r="A40" s="1"/>
      <c r="B40" s="17"/>
      <c r="C40" s="1"/>
      <c r="D40" s="1"/>
      <c r="E40" s="1"/>
      <c r="F40" s="11"/>
      <c r="G40" s="8"/>
      <c r="H40" s="9"/>
      <c r="I40" s="8"/>
      <c r="J40" s="9"/>
      <c r="K40" s="8"/>
      <c r="L40" s="8"/>
    </row>
    <row r="41" spans="1:12" s="2" customFormat="1" ht="10.5" customHeight="1">
      <c r="A41" s="1"/>
      <c r="B41" s="17"/>
      <c r="C41" s="1"/>
      <c r="D41" s="1"/>
      <c r="E41" s="1"/>
      <c r="F41" s="11"/>
      <c r="G41" s="8"/>
      <c r="H41" s="9"/>
      <c r="I41" s="8"/>
      <c r="J41" s="9"/>
      <c r="K41" s="8"/>
      <c r="L41" s="8"/>
    </row>
    <row r="42" spans="1:12" s="2" customFormat="1" ht="17.25" customHeight="1">
      <c r="A42" s="1"/>
      <c r="B42" s="17"/>
      <c r="C42" s="1"/>
      <c r="D42" s="1"/>
      <c r="E42" s="1"/>
      <c r="F42" s="11"/>
      <c r="G42" s="8"/>
      <c r="H42" s="9"/>
      <c r="I42" s="8"/>
      <c r="J42" s="9"/>
      <c r="K42" s="8"/>
      <c r="L42" s="8"/>
    </row>
    <row r="43" spans="1:12" s="2" customFormat="1" ht="10.5" customHeight="1">
      <c r="A43" s="1"/>
      <c r="B43" s="17"/>
      <c r="C43" s="1"/>
      <c r="D43" s="1"/>
      <c r="E43" s="1"/>
      <c r="F43" s="11"/>
      <c r="G43" s="8"/>
      <c r="H43" s="9"/>
      <c r="I43" s="8"/>
      <c r="J43" s="9"/>
      <c r="K43" s="8"/>
      <c r="L43" s="8"/>
    </row>
    <row r="44" spans="1:12" s="2" customFormat="1" ht="17.25" customHeight="1">
      <c r="A44" s="1"/>
      <c r="B44" s="17"/>
      <c r="C44" s="1"/>
      <c r="D44" s="1"/>
      <c r="E44" s="1"/>
      <c r="F44" s="11"/>
      <c r="G44" s="8"/>
      <c r="H44" s="9"/>
      <c r="I44" s="8"/>
      <c r="J44" s="9"/>
      <c r="K44" s="8"/>
      <c r="L44" s="8"/>
    </row>
    <row r="45" spans="1:12" s="2" customFormat="1" ht="10.5" customHeight="1">
      <c r="A45" s="1"/>
      <c r="B45" s="17"/>
      <c r="C45" s="1"/>
      <c r="D45" s="1"/>
      <c r="E45" s="1"/>
      <c r="F45" s="11"/>
      <c r="G45" s="8"/>
      <c r="H45" s="9"/>
      <c r="I45" s="8"/>
      <c r="J45" s="9"/>
      <c r="K45" s="8"/>
      <c r="L45" s="8"/>
    </row>
    <row r="46" spans="1:12" s="2" customFormat="1" ht="17.25" customHeight="1">
      <c r="A46" s="1"/>
      <c r="B46" s="17"/>
      <c r="C46" s="1"/>
      <c r="D46" s="1"/>
      <c r="E46" s="1"/>
      <c r="F46" s="11"/>
      <c r="G46" s="8"/>
      <c r="H46" s="9"/>
      <c r="I46" s="8"/>
      <c r="J46" s="9"/>
      <c r="K46" s="8"/>
      <c r="L46" s="8"/>
    </row>
    <row r="47" spans="1:12" s="2" customFormat="1" ht="10.5" customHeight="1">
      <c r="A47" s="1"/>
      <c r="B47" s="17"/>
      <c r="C47" s="1"/>
      <c r="D47" s="1"/>
      <c r="E47" s="1"/>
      <c r="F47" s="11"/>
      <c r="G47" s="8"/>
      <c r="H47" s="9"/>
      <c r="I47" s="8"/>
      <c r="J47" s="9"/>
      <c r="K47" s="8"/>
      <c r="L47" s="8"/>
    </row>
    <row r="48" spans="1:12" s="2" customFormat="1" ht="17.25" customHeight="1">
      <c r="A48" s="1"/>
      <c r="B48" s="17"/>
      <c r="C48" s="1"/>
      <c r="D48" s="1"/>
      <c r="E48" s="1"/>
      <c r="F48" s="11"/>
      <c r="G48" s="8"/>
      <c r="H48" s="9"/>
      <c r="I48" s="8"/>
      <c r="J48" s="9"/>
      <c r="K48" s="8"/>
      <c r="L48" s="8"/>
    </row>
    <row r="49" spans="1:12" s="2" customFormat="1" ht="10.5" customHeight="1">
      <c r="A49" s="1"/>
      <c r="B49" s="17"/>
      <c r="C49" s="1"/>
      <c r="D49" s="1"/>
      <c r="E49" s="1"/>
      <c r="F49" s="11"/>
      <c r="G49" s="8"/>
      <c r="H49" s="9"/>
      <c r="I49" s="8"/>
      <c r="J49" s="9"/>
      <c r="K49" s="8"/>
      <c r="L49" s="8"/>
    </row>
    <row r="50" spans="1:12" s="2" customFormat="1" ht="17.25" customHeight="1">
      <c r="A50" s="1"/>
      <c r="B50" s="17"/>
      <c r="C50" s="1"/>
      <c r="D50" s="1"/>
      <c r="E50" s="1"/>
      <c r="F50" s="11"/>
      <c r="G50" s="8"/>
      <c r="H50" s="9"/>
      <c r="I50" s="8"/>
      <c r="J50" s="9"/>
      <c r="K50" s="8"/>
      <c r="L50" s="8"/>
    </row>
    <row r="51" spans="1:12" s="2" customFormat="1" ht="10.5" customHeight="1">
      <c r="A51" s="1"/>
      <c r="B51" s="17"/>
      <c r="C51" s="1"/>
      <c r="D51" s="1"/>
      <c r="E51" s="1"/>
      <c r="F51" s="11"/>
      <c r="G51" s="8"/>
      <c r="H51" s="9"/>
      <c r="I51" s="8"/>
      <c r="J51" s="9"/>
      <c r="K51" s="8"/>
      <c r="L51" s="8"/>
    </row>
    <row r="52" spans="1:12" s="2" customFormat="1" ht="17.25" customHeight="1">
      <c r="A52" s="1"/>
      <c r="B52" s="17"/>
      <c r="C52" s="1"/>
      <c r="D52" s="1"/>
      <c r="E52" s="1"/>
      <c r="F52" s="11"/>
      <c r="G52" s="8"/>
      <c r="H52" s="9"/>
      <c r="I52" s="8"/>
      <c r="J52" s="9"/>
      <c r="K52" s="8"/>
      <c r="L52" s="8"/>
    </row>
    <row r="53" spans="1:12" s="2" customFormat="1" ht="10.5" customHeight="1">
      <c r="A53" s="1"/>
      <c r="B53" s="17"/>
      <c r="C53" s="1"/>
      <c r="D53" s="1"/>
      <c r="E53" s="1"/>
      <c r="F53" s="11"/>
      <c r="G53" s="8"/>
      <c r="H53" s="9"/>
      <c r="I53" s="8"/>
      <c r="J53" s="9"/>
      <c r="K53" s="8"/>
      <c r="L53" s="8"/>
    </row>
    <row r="54" spans="1:12" s="2" customFormat="1" ht="17.25" customHeight="1">
      <c r="A54" s="1"/>
      <c r="B54" s="17"/>
      <c r="C54" s="1"/>
      <c r="D54" s="1"/>
      <c r="E54" s="1"/>
      <c r="F54" s="11"/>
      <c r="G54" s="8"/>
      <c r="H54" s="9"/>
      <c r="I54" s="8"/>
      <c r="J54" s="9"/>
      <c r="K54" s="8"/>
      <c r="L54" s="8"/>
    </row>
    <row r="55" spans="1:12" s="2" customFormat="1" ht="10.5" customHeight="1">
      <c r="A55" s="1"/>
      <c r="B55" s="17"/>
      <c r="C55" s="1"/>
      <c r="D55" s="1"/>
      <c r="E55" s="1"/>
      <c r="F55" s="11"/>
      <c r="G55" s="8"/>
      <c r="H55" s="9"/>
      <c r="I55" s="8"/>
      <c r="J55" s="9"/>
      <c r="K55" s="8"/>
      <c r="L55" s="8"/>
    </row>
    <row r="56" spans="1:12" s="2" customFormat="1" ht="17.25" customHeight="1">
      <c r="A56" s="1"/>
      <c r="B56" s="17"/>
      <c r="C56" s="1"/>
      <c r="D56" s="1"/>
      <c r="E56" s="1"/>
      <c r="F56" s="11"/>
      <c r="G56" s="8"/>
      <c r="H56" s="9"/>
      <c r="I56" s="8"/>
      <c r="J56" s="9"/>
      <c r="K56" s="8"/>
      <c r="L56" s="8"/>
    </row>
    <row r="57" spans="1:12" s="2" customFormat="1" ht="17.25" customHeight="1">
      <c r="A57" s="1"/>
      <c r="B57" s="17"/>
      <c r="C57" s="1"/>
      <c r="D57" s="1"/>
      <c r="E57" s="1"/>
      <c r="F57" s="11"/>
      <c r="G57" s="8"/>
      <c r="H57" s="9"/>
      <c r="I57" s="8"/>
      <c r="J57" s="9"/>
      <c r="K57" s="8"/>
      <c r="L57" s="8"/>
    </row>
    <row r="58" spans="1:12" s="2" customFormat="1" ht="17.25" customHeight="1">
      <c r="A58" s="1"/>
      <c r="B58" s="17"/>
      <c r="C58" s="1"/>
      <c r="D58" s="1"/>
      <c r="E58" s="1"/>
      <c r="F58" s="11"/>
      <c r="G58" s="8"/>
      <c r="H58" s="9"/>
      <c r="I58" s="8"/>
      <c r="J58" s="9"/>
      <c r="K58" s="8"/>
      <c r="L58" s="8"/>
    </row>
    <row r="59" spans="1:12" s="2" customFormat="1" ht="17.25" customHeight="1">
      <c r="A59" s="1"/>
      <c r="B59" s="17"/>
      <c r="C59" s="1"/>
      <c r="D59" s="1"/>
      <c r="E59" s="1"/>
      <c r="F59" s="11"/>
      <c r="G59" s="8"/>
      <c r="H59" s="9"/>
      <c r="I59" s="8"/>
      <c r="J59" s="9"/>
      <c r="K59" s="8"/>
      <c r="L59" s="8"/>
    </row>
    <row r="60" spans="1:12" s="2" customFormat="1" ht="17.25" customHeight="1">
      <c r="A60" s="1"/>
      <c r="B60" s="17"/>
      <c r="C60" s="1"/>
      <c r="D60" s="1"/>
      <c r="E60" s="1"/>
      <c r="F60" s="11"/>
      <c r="G60" s="8"/>
      <c r="H60" s="9"/>
      <c r="I60" s="8"/>
      <c r="J60" s="9"/>
      <c r="K60" s="8"/>
      <c r="L60" s="8"/>
    </row>
  </sheetData>
  <protectedRanges>
    <protectedRange sqref="C19 C9 D10 D20 D30 C29" name="範囲5_2_2_1_1_1_1"/>
  </protectedRanges>
  <mergeCells count="2">
    <mergeCell ref="B1:F1"/>
    <mergeCell ref="A4:B4"/>
  </mergeCells>
  <phoneticPr fontId="5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29 C9 C19 C13 C14:D14 C23 C24:D24 C33 C34:D34 D10 D15 D20 D25 D30 D35"/>
  </dataValidations>
  <hyperlinks>
    <hyperlink ref="L2" r:id="rId1" display="komaki-h@amigo2.ne.jp"/>
    <hyperlink ref="L1" r:id="rId2" display="httokuda@lilac.ocn.ne.jp"/>
    <hyperlink ref="L4" r:id="rId3" display="httokuda@lilac.ocn.ne.jp"/>
    <hyperlink ref="L6" r:id="rId4" display="kays0601@yahoo.co.jp"/>
  </hyperlinks>
  <pageMargins left="0.78749999999999998" right="0.78749999999999998" top="0.19652777777777777" bottom="0.19652777777777777" header="0.51180555555555562" footer="0.51180555555555562"/>
  <pageSetup paperSize="9" scale="90" firstPageNumber="0" fitToHeight="0" orientation="landscape" r:id="rId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84"/>
  <sheetViews>
    <sheetView topLeftCell="A31" zoomScaleNormal="100" zoomScalePageLayoutView="80" workbookViewId="0">
      <selection activeCell="E14" sqref="E14"/>
    </sheetView>
  </sheetViews>
  <sheetFormatPr defaultColWidth="9" defaultRowHeight="17.25"/>
  <cols>
    <col min="1" max="1" width="7.5" style="1" customWidth="1"/>
    <col min="2" max="2" width="7.5" style="17" customWidth="1"/>
    <col min="3" max="4" width="15.625" style="1" customWidth="1"/>
    <col min="5" max="5" width="25" style="1" customWidth="1"/>
    <col min="6" max="6" width="10" style="11" customWidth="1"/>
    <col min="7" max="7" width="10" style="8" customWidth="1"/>
    <col min="8" max="8" width="10" style="9" customWidth="1"/>
    <col min="9" max="9" width="10" style="8" customWidth="1"/>
    <col min="10" max="10" width="10" style="9" customWidth="1"/>
    <col min="11" max="12" width="10" style="8" customWidth="1"/>
    <col min="13" max="16384" width="9" style="1"/>
  </cols>
  <sheetData>
    <row r="1" spans="1:12">
      <c r="B1" s="99" t="s">
        <v>20</v>
      </c>
      <c r="C1" s="100"/>
      <c r="D1" s="100"/>
      <c r="E1" s="100"/>
      <c r="F1" s="100"/>
    </row>
    <row r="2" spans="1:12">
      <c r="C2" s="17"/>
      <c r="D2" s="17"/>
      <c r="E2" s="17"/>
      <c r="F2" s="10"/>
    </row>
    <row r="3" spans="1:12">
      <c r="C3" s="17"/>
      <c r="D3" s="17"/>
      <c r="E3" s="17"/>
      <c r="F3" s="10"/>
    </row>
    <row r="4" spans="1:12" ht="18" thickBot="1">
      <c r="A4" s="174" t="s">
        <v>19</v>
      </c>
      <c r="B4" s="175"/>
      <c r="F4" s="23"/>
      <c r="G4" s="3"/>
      <c r="H4" s="22"/>
      <c r="I4" s="3"/>
      <c r="J4" s="22"/>
      <c r="K4" s="3"/>
      <c r="L4" s="22"/>
    </row>
    <row r="5" spans="1:12" ht="18.75" thickTop="1" thickBot="1">
      <c r="A5" s="283"/>
      <c r="B5" s="284"/>
      <c r="C5" s="192"/>
      <c r="D5" s="192"/>
      <c r="E5" s="192"/>
      <c r="F5" s="285" t="s">
        <v>650</v>
      </c>
      <c r="G5" s="157"/>
      <c r="H5" s="286" t="s">
        <v>0</v>
      </c>
      <c r="I5" s="157"/>
      <c r="J5" s="286" t="s">
        <v>1</v>
      </c>
      <c r="K5" s="157"/>
      <c r="L5" s="127" t="s">
        <v>2</v>
      </c>
    </row>
    <row r="6" spans="1:12" ht="18.75" thickTop="1" thickBot="1">
      <c r="A6" s="191" t="s">
        <v>655</v>
      </c>
      <c r="B6" s="287" t="s">
        <v>3</v>
      </c>
      <c r="C6" s="192" t="s">
        <v>4</v>
      </c>
      <c r="D6" s="192"/>
      <c r="E6" s="192" t="s">
        <v>5</v>
      </c>
      <c r="F6" s="218" t="s">
        <v>10</v>
      </c>
      <c r="G6" s="288" t="s">
        <v>7</v>
      </c>
      <c r="H6" s="220" t="s">
        <v>8</v>
      </c>
      <c r="I6" s="288" t="s">
        <v>7</v>
      </c>
      <c r="J6" s="220" t="s">
        <v>9</v>
      </c>
      <c r="K6" s="288" t="s">
        <v>7</v>
      </c>
      <c r="L6" s="289"/>
    </row>
    <row r="7" spans="1:12" s="2" customFormat="1" ht="17.25" customHeight="1" thickTop="1">
      <c r="A7" s="143">
        <v>1</v>
      </c>
      <c r="B7" s="98" t="s">
        <v>632</v>
      </c>
      <c r="C7" s="293" t="s">
        <v>633</v>
      </c>
      <c r="D7" s="89" t="s">
        <v>631</v>
      </c>
      <c r="E7" s="38" t="s">
        <v>236</v>
      </c>
      <c r="F7" s="212">
        <v>15.1</v>
      </c>
      <c r="G7" s="213">
        <f t="shared" ref="G7:G41" si="0">ROUND(25.4347*(26.9-F7)^1.34,0)</f>
        <v>695</v>
      </c>
      <c r="H7" s="106">
        <v>4.09</v>
      </c>
      <c r="I7" s="213">
        <f t="shared" ref="I7:I41" si="1">ROUND(0.188807*(100*H7-1.58)^1.37,0)</f>
        <v>711</v>
      </c>
      <c r="J7" s="106">
        <v>42.72</v>
      </c>
      <c r="K7" s="213">
        <f t="shared" ref="K7:K40" si="2">ROUND(15.9809*(J7-2),0)</f>
        <v>651</v>
      </c>
      <c r="L7" s="214">
        <f t="shared" ref="L7:L40" si="3">G7+I7+K7</f>
        <v>2057</v>
      </c>
    </row>
    <row r="8" spans="1:12" s="2" customFormat="1" ht="17.25" customHeight="1">
      <c r="A8" s="143">
        <v>2</v>
      </c>
      <c r="B8" s="31" t="s">
        <v>616</v>
      </c>
      <c r="C8" s="223" t="s">
        <v>617</v>
      </c>
      <c r="D8" s="43" t="s">
        <v>615</v>
      </c>
      <c r="E8" s="33" t="s">
        <v>618</v>
      </c>
      <c r="F8" s="20">
        <v>15.8</v>
      </c>
      <c r="G8" s="5">
        <f t="shared" si="0"/>
        <v>640</v>
      </c>
      <c r="H8" s="4">
        <v>3.85</v>
      </c>
      <c r="I8" s="5">
        <f t="shared" si="1"/>
        <v>654</v>
      </c>
      <c r="J8" s="7">
        <v>44.27</v>
      </c>
      <c r="K8" s="5">
        <f t="shared" si="2"/>
        <v>676</v>
      </c>
      <c r="L8" s="203">
        <f t="shared" si="3"/>
        <v>1970</v>
      </c>
    </row>
    <row r="9" spans="1:12" s="2" customFormat="1" ht="17.25" customHeight="1">
      <c r="A9" s="143">
        <v>3</v>
      </c>
      <c r="B9" s="70" t="s">
        <v>574</v>
      </c>
      <c r="C9" s="229" t="s">
        <v>575</v>
      </c>
      <c r="D9" s="73" t="s">
        <v>573</v>
      </c>
      <c r="E9" s="41" t="s">
        <v>94</v>
      </c>
      <c r="F9" s="20">
        <v>15.6</v>
      </c>
      <c r="G9" s="5">
        <f t="shared" si="0"/>
        <v>655</v>
      </c>
      <c r="H9" s="4">
        <v>3.17</v>
      </c>
      <c r="I9" s="5">
        <f t="shared" si="1"/>
        <v>501</v>
      </c>
      <c r="J9" s="7">
        <v>42.38</v>
      </c>
      <c r="K9" s="5">
        <f t="shared" si="2"/>
        <v>645</v>
      </c>
      <c r="L9" s="203">
        <f t="shared" si="3"/>
        <v>1801</v>
      </c>
    </row>
    <row r="10" spans="1:12" s="2" customFormat="1" ht="17.25" customHeight="1">
      <c r="A10" s="143">
        <v>4</v>
      </c>
      <c r="B10" s="31" t="s">
        <v>589</v>
      </c>
      <c r="C10" s="224" t="s">
        <v>590</v>
      </c>
      <c r="D10" s="32" t="s">
        <v>588</v>
      </c>
      <c r="E10" s="33" t="s">
        <v>94</v>
      </c>
      <c r="F10" s="20">
        <v>15</v>
      </c>
      <c r="G10" s="5">
        <f t="shared" si="0"/>
        <v>703</v>
      </c>
      <c r="H10" s="4">
        <v>3.65</v>
      </c>
      <c r="I10" s="5">
        <f t="shared" si="1"/>
        <v>608</v>
      </c>
      <c r="J10" s="7">
        <v>31.09</v>
      </c>
      <c r="K10" s="5">
        <f t="shared" si="2"/>
        <v>465</v>
      </c>
      <c r="L10" s="203">
        <f t="shared" si="3"/>
        <v>1776</v>
      </c>
    </row>
    <row r="11" spans="1:12" s="2" customFormat="1" ht="17.25" customHeight="1">
      <c r="A11" s="143">
        <v>5</v>
      </c>
      <c r="B11" s="70" t="s">
        <v>610</v>
      </c>
      <c r="C11" s="229" t="s">
        <v>611</v>
      </c>
      <c r="D11" s="73" t="s">
        <v>609</v>
      </c>
      <c r="E11" s="41" t="s">
        <v>566</v>
      </c>
      <c r="F11" s="19">
        <v>15.8</v>
      </c>
      <c r="G11" s="5">
        <f t="shared" si="0"/>
        <v>640</v>
      </c>
      <c r="H11" s="4">
        <v>3.37</v>
      </c>
      <c r="I11" s="5">
        <f t="shared" si="1"/>
        <v>545</v>
      </c>
      <c r="J11" s="7">
        <v>38.54</v>
      </c>
      <c r="K11" s="5">
        <f t="shared" si="2"/>
        <v>584</v>
      </c>
      <c r="L11" s="203">
        <f t="shared" si="3"/>
        <v>1769</v>
      </c>
    </row>
    <row r="12" spans="1:12" s="2" customFormat="1" ht="17.25" customHeight="1">
      <c r="A12" s="143">
        <v>6</v>
      </c>
      <c r="B12" s="36" t="s">
        <v>598</v>
      </c>
      <c r="C12" s="291" t="s">
        <v>599</v>
      </c>
      <c r="D12" s="73" t="s">
        <v>597</v>
      </c>
      <c r="E12" s="38" t="s">
        <v>356</v>
      </c>
      <c r="F12" s="20">
        <v>15.4</v>
      </c>
      <c r="G12" s="5">
        <f t="shared" si="0"/>
        <v>671</v>
      </c>
      <c r="H12" s="7">
        <v>4.0599999999999996</v>
      </c>
      <c r="I12" s="5">
        <f t="shared" si="1"/>
        <v>704</v>
      </c>
      <c r="J12" s="7">
        <v>25.57</v>
      </c>
      <c r="K12" s="5">
        <f t="shared" si="2"/>
        <v>377</v>
      </c>
      <c r="L12" s="203">
        <f t="shared" si="3"/>
        <v>1752</v>
      </c>
    </row>
    <row r="13" spans="1:12" s="2" customFormat="1" ht="17.25" customHeight="1">
      <c r="A13" s="143">
        <v>7</v>
      </c>
      <c r="B13" s="71" t="s">
        <v>613</v>
      </c>
      <c r="C13" s="245" t="s">
        <v>614</v>
      </c>
      <c r="D13" s="43" t="s">
        <v>612</v>
      </c>
      <c r="E13" s="33" t="s">
        <v>566</v>
      </c>
      <c r="F13" s="20">
        <v>14.9</v>
      </c>
      <c r="G13" s="5">
        <f t="shared" si="0"/>
        <v>710</v>
      </c>
      <c r="H13" s="4">
        <v>3.5</v>
      </c>
      <c r="I13" s="5">
        <f t="shared" si="1"/>
        <v>574</v>
      </c>
      <c r="J13" s="7">
        <v>30.4</v>
      </c>
      <c r="K13" s="5">
        <f t="shared" si="2"/>
        <v>454</v>
      </c>
      <c r="L13" s="203">
        <f t="shared" si="3"/>
        <v>1738</v>
      </c>
    </row>
    <row r="14" spans="1:12" s="2" customFormat="1" ht="17.25" customHeight="1">
      <c r="A14" s="143">
        <v>8</v>
      </c>
      <c r="B14" s="39" t="s">
        <v>564</v>
      </c>
      <c r="C14" s="227" t="s">
        <v>565</v>
      </c>
      <c r="D14" s="73" t="s">
        <v>563</v>
      </c>
      <c r="E14" s="41" t="s">
        <v>566</v>
      </c>
      <c r="F14" s="20">
        <v>14.5</v>
      </c>
      <c r="G14" s="5">
        <f t="shared" si="0"/>
        <v>742</v>
      </c>
      <c r="H14" s="4">
        <v>2.82</v>
      </c>
      <c r="I14" s="5">
        <f t="shared" si="1"/>
        <v>426</v>
      </c>
      <c r="J14" s="7">
        <v>36.58</v>
      </c>
      <c r="K14" s="5">
        <f t="shared" si="2"/>
        <v>553</v>
      </c>
      <c r="L14" s="203">
        <f t="shared" si="3"/>
        <v>1721</v>
      </c>
    </row>
    <row r="15" spans="1:12" s="2" customFormat="1" ht="17.25" customHeight="1">
      <c r="A15" s="143">
        <v>9</v>
      </c>
      <c r="B15" s="71" t="s">
        <v>577</v>
      </c>
      <c r="C15" s="228" t="s">
        <v>578</v>
      </c>
      <c r="D15" s="43" t="s">
        <v>576</v>
      </c>
      <c r="E15" s="33" t="s">
        <v>391</v>
      </c>
      <c r="F15" s="19">
        <v>14.7</v>
      </c>
      <c r="G15" s="5">
        <f t="shared" si="0"/>
        <v>726</v>
      </c>
      <c r="H15" s="4">
        <v>3.55</v>
      </c>
      <c r="I15" s="5">
        <f t="shared" si="1"/>
        <v>585</v>
      </c>
      <c r="J15" s="7">
        <v>25.83</v>
      </c>
      <c r="K15" s="5">
        <f t="shared" si="2"/>
        <v>381</v>
      </c>
      <c r="L15" s="203">
        <f t="shared" si="3"/>
        <v>1692</v>
      </c>
    </row>
    <row r="16" spans="1:12" s="2" customFormat="1" ht="17.25" customHeight="1">
      <c r="A16" s="143">
        <v>10</v>
      </c>
      <c r="B16" s="39" t="s">
        <v>607</v>
      </c>
      <c r="C16" s="227" t="s">
        <v>608</v>
      </c>
      <c r="D16" s="73" t="s">
        <v>606</v>
      </c>
      <c r="E16" s="41" t="s">
        <v>56</v>
      </c>
      <c r="F16" s="19">
        <v>15.3</v>
      </c>
      <c r="G16" s="5">
        <f t="shared" si="0"/>
        <v>679</v>
      </c>
      <c r="H16" s="4">
        <v>3.54</v>
      </c>
      <c r="I16" s="5">
        <f t="shared" si="1"/>
        <v>583</v>
      </c>
      <c r="J16" s="7">
        <v>28.92</v>
      </c>
      <c r="K16" s="5">
        <f t="shared" si="2"/>
        <v>430</v>
      </c>
      <c r="L16" s="203">
        <f t="shared" si="3"/>
        <v>1692</v>
      </c>
    </row>
    <row r="17" spans="1:12" s="2" customFormat="1" ht="17.25" customHeight="1">
      <c r="A17" s="143">
        <v>11</v>
      </c>
      <c r="B17" s="71" t="s">
        <v>546</v>
      </c>
      <c r="C17" s="228" t="s">
        <v>547</v>
      </c>
      <c r="D17" s="32" t="s">
        <v>545</v>
      </c>
      <c r="E17" s="33" t="s">
        <v>94</v>
      </c>
      <c r="F17" s="19">
        <v>15.7</v>
      </c>
      <c r="G17" s="5">
        <f t="shared" si="0"/>
        <v>648</v>
      </c>
      <c r="H17" s="4">
        <v>3.92</v>
      </c>
      <c r="I17" s="5">
        <f t="shared" si="1"/>
        <v>671</v>
      </c>
      <c r="J17" s="7">
        <v>25.15</v>
      </c>
      <c r="K17" s="5">
        <f t="shared" si="2"/>
        <v>370</v>
      </c>
      <c r="L17" s="203">
        <f t="shared" si="3"/>
        <v>1689</v>
      </c>
    </row>
    <row r="18" spans="1:12" s="2" customFormat="1" ht="17.25" customHeight="1">
      <c r="A18" s="143">
        <v>12</v>
      </c>
      <c r="B18" s="70" t="s">
        <v>561</v>
      </c>
      <c r="C18" s="229" t="s">
        <v>562</v>
      </c>
      <c r="D18" s="73" t="s">
        <v>560</v>
      </c>
      <c r="E18" s="41" t="s">
        <v>117</v>
      </c>
      <c r="F18" s="20">
        <v>17.399999999999999</v>
      </c>
      <c r="G18" s="5">
        <f t="shared" si="0"/>
        <v>519</v>
      </c>
      <c r="H18" s="7">
        <v>3.35</v>
      </c>
      <c r="I18" s="5">
        <f t="shared" si="1"/>
        <v>540</v>
      </c>
      <c r="J18" s="7">
        <v>38.61</v>
      </c>
      <c r="K18" s="5">
        <f t="shared" si="2"/>
        <v>585</v>
      </c>
      <c r="L18" s="203">
        <f t="shared" si="3"/>
        <v>1644</v>
      </c>
    </row>
    <row r="19" spans="1:12" s="2" customFormat="1" ht="17.25" customHeight="1">
      <c r="A19" s="143">
        <v>13</v>
      </c>
      <c r="B19" s="31" t="s">
        <v>580</v>
      </c>
      <c r="C19" s="224" t="s">
        <v>581</v>
      </c>
      <c r="D19" s="32" t="s">
        <v>579</v>
      </c>
      <c r="E19" s="33" t="s">
        <v>566</v>
      </c>
      <c r="F19" s="19">
        <v>14.3</v>
      </c>
      <c r="G19" s="5">
        <f t="shared" si="0"/>
        <v>758</v>
      </c>
      <c r="H19" s="4">
        <v>3.73</v>
      </c>
      <c r="I19" s="5">
        <f t="shared" si="1"/>
        <v>626</v>
      </c>
      <c r="J19" s="7">
        <v>16.64</v>
      </c>
      <c r="K19" s="5">
        <f t="shared" si="2"/>
        <v>234</v>
      </c>
      <c r="L19" s="203">
        <f t="shared" si="3"/>
        <v>1618</v>
      </c>
    </row>
    <row r="20" spans="1:12" s="2" customFormat="1" ht="17.25" customHeight="1">
      <c r="A20" s="143">
        <v>14</v>
      </c>
      <c r="B20" s="70" t="s">
        <v>601</v>
      </c>
      <c r="C20" s="229" t="s">
        <v>602</v>
      </c>
      <c r="D20" s="73" t="s">
        <v>600</v>
      </c>
      <c r="E20" s="41" t="s">
        <v>52</v>
      </c>
      <c r="F20" s="20">
        <v>15.4</v>
      </c>
      <c r="G20" s="5">
        <f t="shared" si="0"/>
        <v>671</v>
      </c>
      <c r="H20" s="4">
        <v>3.37</v>
      </c>
      <c r="I20" s="5">
        <f t="shared" si="1"/>
        <v>545</v>
      </c>
      <c r="J20" s="7">
        <v>24.44</v>
      </c>
      <c r="K20" s="5">
        <f t="shared" si="2"/>
        <v>359</v>
      </c>
      <c r="L20" s="203">
        <f t="shared" si="3"/>
        <v>1575</v>
      </c>
    </row>
    <row r="21" spans="1:12" s="2" customFormat="1" ht="17.25" customHeight="1">
      <c r="A21" s="143">
        <v>15</v>
      </c>
      <c r="B21" s="70" t="s">
        <v>638</v>
      </c>
      <c r="C21" s="229" t="s">
        <v>639</v>
      </c>
      <c r="D21" s="73" t="s">
        <v>637</v>
      </c>
      <c r="E21" s="41" t="s">
        <v>356</v>
      </c>
      <c r="F21" s="20">
        <v>15.5</v>
      </c>
      <c r="G21" s="5">
        <f t="shared" si="0"/>
        <v>663</v>
      </c>
      <c r="H21" s="7">
        <v>3.63</v>
      </c>
      <c r="I21" s="5">
        <f t="shared" si="1"/>
        <v>603</v>
      </c>
      <c r="J21" s="7">
        <v>20.85</v>
      </c>
      <c r="K21" s="5">
        <f t="shared" si="2"/>
        <v>301</v>
      </c>
      <c r="L21" s="203">
        <f t="shared" si="3"/>
        <v>1567</v>
      </c>
    </row>
    <row r="22" spans="1:12" s="2" customFormat="1" ht="17.25" customHeight="1">
      <c r="A22" s="143">
        <v>16</v>
      </c>
      <c r="B22" s="70" t="s">
        <v>635</v>
      </c>
      <c r="C22" s="229" t="s">
        <v>636</v>
      </c>
      <c r="D22" s="73" t="s">
        <v>634</v>
      </c>
      <c r="E22" s="41" t="s">
        <v>28</v>
      </c>
      <c r="F22" s="20">
        <v>16.8</v>
      </c>
      <c r="G22" s="5">
        <f t="shared" si="0"/>
        <v>564</v>
      </c>
      <c r="H22" s="7">
        <v>3.38</v>
      </c>
      <c r="I22" s="5">
        <f t="shared" si="1"/>
        <v>547</v>
      </c>
      <c r="J22" s="7">
        <v>30.22</v>
      </c>
      <c r="K22" s="5">
        <f t="shared" si="2"/>
        <v>451</v>
      </c>
      <c r="L22" s="203">
        <f t="shared" si="3"/>
        <v>1562</v>
      </c>
    </row>
    <row r="23" spans="1:12" s="2" customFormat="1" ht="17.25" customHeight="1">
      <c r="A23" s="143">
        <v>17</v>
      </c>
      <c r="B23" s="31" t="s">
        <v>623</v>
      </c>
      <c r="C23" s="224" t="s">
        <v>624</v>
      </c>
      <c r="D23" s="44" t="s">
        <v>622</v>
      </c>
      <c r="E23" s="35" t="s">
        <v>94</v>
      </c>
      <c r="F23" s="20">
        <v>16</v>
      </c>
      <c r="G23" s="5">
        <f t="shared" si="0"/>
        <v>625</v>
      </c>
      <c r="H23" s="7">
        <v>3.53</v>
      </c>
      <c r="I23" s="5">
        <f t="shared" si="1"/>
        <v>580</v>
      </c>
      <c r="J23" s="7">
        <v>22.81</v>
      </c>
      <c r="K23" s="5">
        <f t="shared" si="2"/>
        <v>333</v>
      </c>
      <c r="L23" s="203">
        <f t="shared" si="3"/>
        <v>1538</v>
      </c>
    </row>
    <row r="24" spans="1:12" s="2" customFormat="1" ht="17.25" customHeight="1">
      <c r="A24" s="143">
        <v>18</v>
      </c>
      <c r="B24" s="71" t="s">
        <v>555</v>
      </c>
      <c r="C24" s="228" t="s">
        <v>556</v>
      </c>
      <c r="D24" s="32" t="s">
        <v>554</v>
      </c>
      <c r="E24" s="33" t="s">
        <v>48</v>
      </c>
      <c r="F24" s="20">
        <v>16.7</v>
      </c>
      <c r="G24" s="5">
        <f t="shared" si="0"/>
        <v>571</v>
      </c>
      <c r="H24" s="4">
        <v>3.2</v>
      </c>
      <c r="I24" s="5">
        <f t="shared" si="1"/>
        <v>507</v>
      </c>
      <c r="J24" s="7">
        <v>30.68</v>
      </c>
      <c r="K24" s="5">
        <f t="shared" si="2"/>
        <v>458</v>
      </c>
      <c r="L24" s="203">
        <f t="shared" si="3"/>
        <v>1536</v>
      </c>
    </row>
    <row r="25" spans="1:12" s="2" customFormat="1" ht="17.25" customHeight="1">
      <c r="A25" s="143">
        <v>19</v>
      </c>
      <c r="B25" s="71" t="s">
        <v>549</v>
      </c>
      <c r="C25" s="228" t="s">
        <v>550</v>
      </c>
      <c r="D25" s="32" t="s">
        <v>548</v>
      </c>
      <c r="E25" s="34" t="s">
        <v>56</v>
      </c>
      <c r="F25" s="19">
        <v>15.4</v>
      </c>
      <c r="G25" s="5">
        <f t="shared" si="0"/>
        <v>671</v>
      </c>
      <c r="H25" s="4">
        <v>2.84</v>
      </c>
      <c r="I25" s="5">
        <f t="shared" si="1"/>
        <v>430</v>
      </c>
      <c r="J25" s="7">
        <v>28.55</v>
      </c>
      <c r="K25" s="5">
        <f t="shared" si="2"/>
        <v>424</v>
      </c>
      <c r="L25" s="203">
        <f t="shared" si="3"/>
        <v>1525</v>
      </c>
    </row>
    <row r="26" spans="1:12" s="2" customFormat="1" ht="17.25" customHeight="1">
      <c r="A26" s="143">
        <v>20</v>
      </c>
      <c r="B26" s="39" t="s">
        <v>568</v>
      </c>
      <c r="C26" s="227" t="s">
        <v>569</v>
      </c>
      <c r="D26" s="73" t="s">
        <v>567</v>
      </c>
      <c r="E26" s="41" t="s">
        <v>48</v>
      </c>
      <c r="F26" s="20">
        <v>16.3</v>
      </c>
      <c r="G26" s="5">
        <f t="shared" si="0"/>
        <v>602</v>
      </c>
      <c r="H26" s="7">
        <v>2.94</v>
      </c>
      <c r="I26" s="5">
        <f t="shared" si="1"/>
        <v>451</v>
      </c>
      <c r="J26" s="7">
        <v>31.05</v>
      </c>
      <c r="K26" s="5">
        <f t="shared" si="2"/>
        <v>464</v>
      </c>
      <c r="L26" s="203">
        <f t="shared" si="3"/>
        <v>1517</v>
      </c>
    </row>
    <row r="27" spans="1:12" s="2" customFormat="1" ht="17.25" customHeight="1">
      <c r="A27" s="143">
        <v>21</v>
      </c>
      <c r="B27" s="71" t="s">
        <v>552</v>
      </c>
      <c r="C27" s="228" t="s">
        <v>553</v>
      </c>
      <c r="D27" s="32" t="s">
        <v>551</v>
      </c>
      <c r="E27" s="35" t="s">
        <v>28</v>
      </c>
      <c r="F27" s="20">
        <v>16.399999999999999</v>
      </c>
      <c r="G27" s="5">
        <f t="shared" si="0"/>
        <v>594</v>
      </c>
      <c r="H27" s="4">
        <v>3.19</v>
      </c>
      <c r="I27" s="5">
        <f t="shared" si="1"/>
        <v>505</v>
      </c>
      <c r="J27" s="7">
        <v>24.72</v>
      </c>
      <c r="K27" s="5">
        <f t="shared" si="2"/>
        <v>363</v>
      </c>
      <c r="L27" s="203">
        <f t="shared" si="3"/>
        <v>1462</v>
      </c>
    </row>
    <row r="28" spans="1:12" s="2" customFormat="1" ht="17.25" customHeight="1">
      <c r="A28" s="143">
        <v>22</v>
      </c>
      <c r="B28" s="71" t="s">
        <v>620</v>
      </c>
      <c r="C28" s="273" t="s">
        <v>621</v>
      </c>
      <c r="D28" s="43" t="s">
        <v>619</v>
      </c>
      <c r="E28" s="45" t="s">
        <v>48</v>
      </c>
      <c r="F28" s="20">
        <v>16.899999999999999</v>
      </c>
      <c r="G28" s="5">
        <f t="shared" si="0"/>
        <v>556</v>
      </c>
      <c r="H28" s="4">
        <v>3.32</v>
      </c>
      <c r="I28" s="5">
        <f t="shared" si="1"/>
        <v>534</v>
      </c>
      <c r="J28" s="7">
        <v>24.76</v>
      </c>
      <c r="K28" s="5">
        <f t="shared" si="2"/>
        <v>364</v>
      </c>
      <c r="L28" s="203">
        <f t="shared" si="3"/>
        <v>1454</v>
      </c>
    </row>
    <row r="29" spans="1:12" s="2" customFormat="1" ht="17.25" customHeight="1">
      <c r="A29" s="143">
        <v>23</v>
      </c>
      <c r="B29" s="71" t="s">
        <v>543</v>
      </c>
      <c r="C29" s="228" t="s">
        <v>544</v>
      </c>
      <c r="D29" s="32" t="s">
        <v>542</v>
      </c>
      <c r="E29" s="33" t="s">
        <v>48</v>
      </c>
      <c r="F29" s="20">
        <v>16.3</v>
      </c>
      <c r="G29" s="5">
        <f t="shared" si="0"/>
        <v>602</v>
      </c>
      <c r="H29" s="4">
        <v>3.23</v>
      </c>
      <c r="I29" s="5">
        <f t="shared" si="1"/>
        <v>514</v>
      </c>
      <c r="J29" s="7">
        <v>20.89</v>
      </c>
      <c r="K29" s="5">
        <f t="shared" si="2"/>
        <v>302</v>
      </c>
      <c r="L29" s="203">
        <f t="shared" si="3"/>
        <v>1418</v>
      </c>
    </row>
    <row r="30" spans="1:12" s="2" customFormat="1" ht="17.25" customHeight="1">
      <c r="A30" s="143">
        <v>24</v>
      </c>
      <c r="B30" s="31" t="s">
        <v>586</v>
      </c>
      <c r="C30" s="224" t="s">
        <v>587</v>
      </c>
      <c r="D30" s="32" t="s">
        <v>585</v>
      </c>
      <c r="E30" s="33" t="s">
        <v>28</v>
      </c>
      <c r="F30" s="20">
        <v>16.8</v>
      </c>
      <c r="G30" s="5">
        <f t="shared" si="0"/>
        <v>564</v>
      </c>
      <c r="H30" s="4">
        <v>3.07</v>
      </c>
      <c r="I30" s="5">
        <f t="shared" si="1"/>
        <v>479</v>
      </c>
      <c r="J30" s="7">
        <v>22.14</v>
      </c>
      <c r="K30" s="5">
        <f t="shared" si="2"/>
        <v>322</v>
      </c>
      <c r="L30" s="203">
        <f t="shared" si="3"/>
        <v>1365</v>
      </c>
    </row>
    <row r="31" spans="1:12" s="2" customFormat="1" ht="17.25" customHeight="1">
      <c r="A31" s="143">
        <v>25</v>
      </c>
      <c r="B31" s="31" t="s">
        <v>626</v>
      </c>
      <c r="C31" s="224" t="s">
        <v>627</v>
      </c>
      <c r="D31" s="32" t="s">
        <v>625</v>
      </c>
      <c r="E31" s="35" t="s">
        <v>28</v>
      </c>
      <c r="F31" s="20">
        <v>16.600000000000001</v>
      </c>
      <c r="G31" s="5">
        <f t="shared" si="0"/>
        <v>579</v>
      </c>
      <c r="H31" s="4">
        <v>3.33</v>
      </c>
      <c r="I31" s="5">
        <f t="shared" si="1"/>
        <v>536</v>
      </c>
      <c r="J31" s="7">
        <v>16.23</v>
      </c>
      <c r="K31" s="5">
        <f t="shared" si="2"/>
        <v>227</v>
      </c>
      <c r="L31" s="203">
        <f t="shared" si="3"/>
        <v>1342</v>
      </c>
    </row>
    <row r="32" spans="1:12" s="2" customFormat="1" ht="17.25" customHeight="1">
      <c r="A32" s="143">
        <v>26</v>
      </c>
      <c r="B32" s="70" t="s">
        <v>571</v>
      </c>
      <c r="C32" s="229" t="s">
        <v>572</v>
      </c>
      <c r="D32" s="73" t="s">
        <v>570</v>
      </c>
      <c r="E32" s="41" t="s">
        <v>391</v>
      </c>
      <c r="F32" s="20">
        <v>17.100000000000001</v>
      </c>
      <c r="G32" s="5">
        <f t="shared" si="0"/>
        <v>542</v>
      </c>
      <c r="H32" s="4">
        <v>2.85</v>
      </c>
      <c r="I32" s="5">
        <f t="shared" si="1"/>
        <v>432</v>
      </c>
      <c r="J32" s="7">
        <v>24.8</v>
      </c>
      <c r="K32" s="5">
        <f t="shared" si="2"/>
        <v>364</v>
      </c>
      <c r="L32" s="203">
        <f t="shared" si="3"/>
        <v>1338</v>
      </c>
    </row>
    <row r="33" spans="1:12" s="2" customFormat="1" ht="17.25" customHeight="1">
      <c r="A33" s="143">
        <v>27</v>
      </c>
      <c r="B33" s="70" t="s">
        <v>558</v>
      </c>
      <c r="C33" s="229" t="s">
        <v>559</v>
      </c>
      <c r="D33" s="231" t="s">
        <v>557</v>
      </c>
      <c r="E33" s="41" t="s">
        <v>28</v>
      </c>
      <c r="F33" s="20">
        <v>16.5</v>
      </c>
      <c r="G33" s="5">
        <f t="shared" si="0"/>
        <v>586</v>
      </c>
      <c r="H33" s="4">
        <v>3.2</v>
      </c>
      <c r="I33" s="5">
        <f t="shared" si="1"/>
        <v>507</v>
      </c>
      <c r="J33" s="7">
        <v>16.48</v>
      </c>
      <c r="K33" s="5">
        <f t="shared" si="2"/>
        <v>231</v>
      </c>
      <c r="L33" s="203">
        <f t="shared" si="3"/>
        <v>1324</v>
      </c>
    </row>
    <row r="34" spans="1:12" s="2" customFormat="1" ht="17.25" customHeight="1">
      <c r="A34" s="143">
        <v>28</v>
      </c>
      <c r="B34" s="70" t="s">
        <v>644</v>
      </c>
      <c r="C34" s="229" t="s">
        <v>645</v>
      </c>
      <c r="D34" s="73" t="s">
        <v>643</v>
      </c>
      <c r="E34" s="41" t="s">
        <v>94</v>
      </c>
      <c r="F34" s="20">
        <v>16.399999999999999</v>
      </c>
      <c r="G34" s="5">
        <f t="shared" si="0"/>
        <v>594</v>
      </c>
      <c r="H34" s="7">
        <v>2.96</v>
      </c>
      <c r="I34" s="5">
        <f t="shared" si="1"/>
        <v>456</v>
      </c>
      <c r="J34" s="7">
        <v>18.95</v>
      </c>
      <c r="K34" s="5">
        <f t="shared" si="2"/>
        <v>271</v>
      </c>
      <c r="L34" s="203">
        <f t="shared" si="3"/>
        <v>1321</v>
      </c>
    </row>
    <row r="35" spans="1:12" s="2" customFormat="1" ht="17.25" customHeight="1">
      <c r="A35" s="143">
        <v>29</v>
      </c>
      <c r="B35" s="31" t="s">
        <v>629</v>
      </c>
      <c r="C35" s="274" t="s">
        <v>630</v>
      </c>
      <c r="D35" s="32" t="s">
        <v>628</v>
      </c>
      <c r="E35" s="45" t="s">
        <v>391</v>
      </c>
      <c r="F35" s="20">
        <v>16.2</v>
      </c>
      <c r="G35" s="5">
        <f t="shared" si="0"/>
        <v>609</v>
      </c>
      <c r="H35" s="7">
        <v>3.24</v>
      </c>
      <c r="I35" s="5">
        <f t="shared" si="1"/>
        <v>516</v>
      </c>
      <c r="J35" s="7">
        <v>12.11</v>
      </c>
      <c r="K35" s="5">
        <f t="shared" si="2"/>
        <v>162</v>
      </c>
      <c r="L35" s="203">
        <f t="shared" si="3"/>
        <v>1287</v>
      </c>
    </row>
    <row r="36" spans="1:12" s="2" customFormat="1" ht="17.25" customHeight="1">
      <c r="A36" s="143">
        <v>30</v>
      </c>
      <c r="B36" s="39" t="s">
        <v>604</v>
      </c>
      <c r="C36" s="76" t="s">
        <v>605</v>
      </c>
      <c r="D36" s="73" t="s">
        <v>603</v>
      </c>
      <c r="E36" s="41" t="s">
        <v>28</v>
      </c>
      <c r="F36" s="20">
        <v>16.600000000000001</v>
      </c>
      <c r="G36" s="5">
        <f t="shared" si="0"/>
        <v>579</v>
      </c>
      <c r="H36" s="4">
        <v>2.85</v>
      </c>
      <c r="I36" s="5">
        <f t="shared" si="1"/>
        <v>432</v>
      </c>
      <c r="J36" s="7">
        <v>15.34</v>
      </c>
      <c r="K36" s="5">
        <f t="shared" si="2"/>
        <v>213</v>
      </c>
      <c r="L36" s="203">
        <f t="shared" si="3"/>
        <v>1224</v>
      </c>
    </row>
    <row r="37" spans="1:12" s="2" customFormat="1" ht="17.25" customHeight="1">
      <c r="A37" s="143">
        <v>31</v>
      </c>
      <c r="B37" s="71" t="s">
        <v>583</v>
      </c>
      <c r="C37" s="228" t="s">
        <v>584</v>
      </c>
      <c r="D37" s="32" t="s">
        <v>582</v>
      </c>
      <c r="E37" s="33" t="s">
        <v>48</v>
      </c>
      <c r="F37" s="20">
        <v>17.5</v>
      </c>
      <c r="G37" s="5">
        <f t="shared" si="0"/>
        <v>512</v>
      </c>
      <c r="H37" s="4">
        <v>2.87</v>
      </c>
      <c r="I37" s="5">
        <f t="shared" si="1"/>
        <v>437</v>
      </c>
      <c r="J37" s="7">
        <v>18.25</v>
      </c>
      <c r="K37" s="5">
        <f t="shared" si="2"/>
        <v>260</v>
      </c>
      <c r="L37" s="203">
        <f t="shared" si="3"/>
        <v>1209</v>
      </c>
    </row>
    <row r="38" spans="1:12" s="2" customFormat="1" ht="17.25" customHeight="1">
      <c r="A38" s="143">
        <v>32</v>
      </c>
      <c r="B38" s="71" t="s">
        <v>592</v>
      </c>
      <c r="C38" s="228" t="s">
        <v>593</v>
      </c>
      <c r="D38" s="32" t="s">
        <v>591</v>
      </c>
      <c r="E38" s="33" t="s">
        <v>48</v>
      </c>
      <c r="F38" s="20">
        <v>18.5</v>
      </c>
      <c r="G38" s="5">
        <f t="shared" si="0"/>
        <v>441</v>
      </c>
      <c r="H38" s="7">
        <v>2.42</v>
      </c>
      <c r="I38" s="5">
        <f t="shared" si="1"/>
        <v>345</v>
      </c>
      <c r="J38" s="7">
        <v>21.5</v>
      </c>
      <c r="K38" s="5">
        <f t="shared" si="2"/>
        <v>312</v>
      </c>
      <c r="L38" s="203">
        <f t="shared" si="3"/>
        <v>1098</v>
      </c>
    </row>
    <row r="39" spans="1:12" s="2" customFormat="1" ht="17.25" customHeight="1">
      <c r="A39" s="143">
        <v>33</v>
      </c>
      <c r="B39" s="39" t="s">
        <v>641</v>
      </c>
      <c r="C39" s="227" t="s">
        <v>642</v>
      </c>
      <c r="D39" s="73" t="s">
        <v>640</v>
      </c>
      <c r="E39" s="41" t="s">
        <v>48</v>
      </c>
      <c r="F39" s="20">
        <v>17</v>
      </c>
      <c r="G39" s="5">
        <f t="shared" si="0"/>
        <v>549</v>
      </c>
      <c r="H39" s="7">
        <v>2.44</v>
      </c>
      <c r="I39" s="5">
        <f t="shared" si="1"/>
        <v>349</v>
      </c>
      <c r="J39" s="7">
        <v>13.1</v>
      </c>
      <c r="K39" s="5">
        <f t="shared" si="2"/>
        <v>177</v>
      </c>
      <c r="L39" s="203">
        <f t="shared" si="3"/>
        <v>1075</v>
      </c>
    </row>
    <row r="40" spans="1:12" s="2" customFormat="1" ht="17.25" customHeight="1">
      <c r="A40" s="143">
        <v>34</v>
      </c>
      <c r="B40" s="39" t="s">
        <v>595</v>
      </c>
      <c r="C40" s="227" t="s">
        <v>596</v>
      </c>
      <c r="D40" s="95" t="s">
        <v>594</v>
      </c>
      <c r="E40" s="41" t="s">
        <v>48</v>
      </c>
      <c r="F40" s="20">
        <v>18.399999999999999</v>
      </c>
      <c r="G40" s="5">
        <f t="shared" si="0"/>
        <v>448</v>
      </c>
      <c r="H40" s="4">
        <v>2.42</v>
      </c>
      <c r="I40" s="5">
        <f t="shared" si="1"/>
        <v>345</v>
      </c>
      <c r="J40" s="7">
        <v>16.02</v>
      </c>
      <c r="K40" s="5">
        <f t="shared" si="2"/>
        <v>224</v>
      </c>
      <c r="L40" s="203">
        <f t="shared" si="3"/>
        <v>1017</v>
      </c>
    </row>
    <row r="41" spans="1:12" s="2" customFormat="1" ht="18" thickBot="1">
      <c r="A41" s="145">
        <v>35</v>
      </c>
      <c r="B41" s="276" t="s">
        <v>540</v>
      </c>
      <c r="C41" s="277" t="s">
        <v>541</v>
      </c>
      <c r="D41" s="292" t="s">
        <v>539</v>
      </c>
      <c r="E41" s="279" t="s">
        <v>35</v>
      </c>
      <c r="F41" s="168"/>
      <c r="G41" s="208">
        <f t="shared" si="0"/>
        <v>2096</v>
      </c>
      <c r="H41" s="171"/>
      <c r="I41" s="208" t="e">
        <f t="shared" si="1"/>
        <v>#NUM!</v>
      </c>
      <c r="J41" s="171"/>
      <c r="K41" s="208" t="s">
        <v>651</v>
      </c>
      <c r="L41" s="211"/>
    </row>
    <row r="42" spans="1:12" s="2" customFormat="1" ht="14.25" thickTop="1"/>
    <row r="43" spans="1:12" s="2" customFormat="1" ht="17.25" customHeight="1"/>
    <row r="44" spans="1:12" s="2" customFormat="1" ht="10.5" customHeight="1"/>
    <row r="45" spans="1:12" s="2" customFormat="1" ht="17.25" customHeight="1"/>
    <row r="46" spans="1:12" s="2" customFormat="1" ht="10.5" customHeight="1"/>
    <row r="47" spans="1:12" s="2" customFormat="1" ht="17.25" customHeight="1"/>
    <row r="48" spans="1:12" s="2" customFormat="1" ht="10.5" customHeight="1"/>
    <row r="49" s="2" customFormat="1" ht="17.25" customHeight="1"/>
    <row r="50" s="2" customFormat="1" ht="10.5" customHeight="1"/>
    <row r="51" s="2" customFormat="1" ht="17.25" customHeight="1"/>
    <row r="52" s="2" customFormat="1" ht="17.25" customHeight="1"/>
    <row r="53" s="2" customFormat="1" ht="17.25" customHeight="1"/>
    <row r="54" s="2" customFormat="1" ht="17.25" customHeight="1"/>
    <row r="55" s="2" customFormat="1" ht="17.25" customHeight="1"/>
    <row r="56" s="2" customFormat="1" ht="17.25" customHeight="1"/>
    <row r="57" s="2" customFormat="1" ht="17.25" customHeight="1"/>
    <row r="58" s="2" customFormat="1" ht="17.25" customHeight="1"/>
    <row r="59" s="2" customFormat="1" ht="17.25" customHeight="1"/>
    <row r="60" s="2" customFormat="1" ht="17.25" customHeight="1"/>
    <row r="61" s="2" customFormat="1" ht="17.25" customHeight="1"/>
    <row r="62" s="2" customFormat="1" ht="17.25" customHeight="1"/>
    <row r="63" s="2" customFormat="1" ht="17.25" customHeight="1"/>
    <row r="64" s="2" customFormat="1" ht="17.25" customHeight="1"/>
    <row r="65" s="2" customFormat="1" ht="17.25" customHeight="1"/>
    <row r="66" s="2" customFormat="1" ht="17.25" customHeight="1"/>
    <row r="67" s="2" customFormat="1" ht="17.25" customHeight="1"/>
    <row r="68" s="2" customFormat="1" ht="17.25" customHeight="1"/>
    <row r="69" s="2" customFormat="1" ht="17.25" customHeight="1"/>
    <row r="70" s="2" customFormat="1" ht="17.25" customHeight="1"/>
    <row r="71" s="2" customFormat="1" ht="17.25" customHeight="1"/>
    <row r="72" s="2" customFormat="1" ht="17.25" customHeight="1"/>
    <row r="73" s="2" customFormat="1" ht="17.25" customHeight="1"/>
    <row r="74" s="2" customFormat="1" ht="17.25" customHeight="1"/>
    <row r="75" s="2" customFormat="1" ht="17.25" customHeight="1"/>
    <row r="76" s="2" customFormat="1" ht="17.25" customHeight="1"/>
    <row r="77" s="2" customFormat="1" ht="17.25" customHeight="1"/>
    <row r="78" s="2" customFormat="1" ht="17.25" customHeight="1"/>
    <row r="79" s="2" customFormat="1" ht="17.25" customHeight="1"/>
    <row r="80" s="2" customFormat="1" ht="17.25" customHeight="1"/>
    <row r="81" spans="1:12" s="2" customFormat="1" ht="17.25" customHeight="1"/>
    <row r="82" spans="1:12" s="2" customFormat="1" ht="17.25" customHeight="1"/>
    <row r="83" spans="1:12" s="2" customFormat="1" ht="17.25" customHeight="1"/>
    <row r="84" spans="1:12" s="2" customFormat="1" ht="17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</sheetData>
  <protectedRanges>
    <protectedRange sqref="C23 C13 D14 D24 D34 C33" name="範囲5_2_2_2_1_1"/>
    <protectedRange sqref="C25 C15 D16 D26 D36:D39 C35:C39 C40:D40" name="範囲5_1_3_2_1_1"/>
    <protectedRange sqref="C19 C9 D10 D20 D30 C29" name="範囲5_1_4_1_1_1"/>
    <protectedRange sqref="C20 C10 D11 D21 D31 C30" name="範囲5_1_5_1_1"/>
  </protectedRanges>
  <mergeCells count="2">
    <mergeCell ref="B1:F1"/>
    <mergeCell ref="A4:B4"/>
  </mergeCells>
  <phoneticPr fontId="5"/>
  <dataValidations count="1">
    <dataValidation allowBlank="1" showInputMessage="1" showErrorMessage="1" promptTitle="氏名入力:" prompt="苗字と名前の間は全角で1コマ空けて下さい。_x000a__x000a_入力内容がそのままプログラムに記載されます。_x000a__x000a_参加者のいない欄は何も入力しないで下さい。" sqref="C9 C10:D10 C13:C14 C15:D15 C19 C20:D20 C23:C24 C25:D25 C29 C30:D30 C40:D40 C33:C39 D11 D14 D16 D21 D24 D26 D31 D34:D39"/>
  </dataValidations>
  <hyperlinks>
    <hyperlink ref="L2" r:id="rId1" display="komaki-h@amigo2.ne.jp"/>
    <hyperlink ref="L1" r:id="rId2" display="httokuda@lilac.ocn.ne.jp"/>
    <hyperlink ref="L4" r:id="rId3" display="httokuda@lilac.ocn.ne.jp"/>
    <hyperlink ref="L6" r:id="rId4" display="kays0601@yahoo.co.jp"/>
  </hyperlinks>
  <pageMargins left="0.78749999999999998" right="0.78749999999999998" top="0.39374999999999999" bottom="0.39374999999999999" header="0.51180555555555562" footer="0.51180555555555562"/>
  <pageSetup paperSize="9" scale="93" firstPageNumber="0" fitToHeight="0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３年男子</vt:lpstr>
      <vt:lpstr>３年女子</vt:lpstr>
      <vt:lpstr>４年男子</vt:lpstr>
      <vt:lpstr>５年男子</vt:lpstr>
      <vt:lpstr>４年女子</vt:lpstr>
      <vt:lpstr>５年女子</vt:lpstr>
      <vt:lpstr>６年男子</vt:lpstr>
      <vt:lpstr>６年女子</vt:lpstr>
      <vt:lpstr>'５年女子'!Print_Area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Katsuya Yamaguchi</dc:creator>
  <cp:lastModifiedBy>kazuki</cp:lastModifiedBy>
  <cp:revision>1</cp:revision>
  <cp:lastPrinted>2015-11-29T07:27:27Z</cp:lastPrinted>
  <dcterms:created xsi:type="dcterms:W3CDTF">1999-11-21T05:04:52Z</dcterms:created>
  <dcterms:modified xsi:type="dcterms:W3CDTF">2015-11-29T07:28:55Z</dcterms:modified>
</cp:coreProperties>
</file>