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50" windowWidth="9435" windowHeight="7620" tabRatio="645" firstSheet="4" activeTab="9"/>
  </bookViews>
  <sheets>
    <sheet name="３年男子" sheetId="1" r:id="rId1"/>
    <sheet name="３年女子" sheetId="2" r:id="rId2"/>
    <sheet name="４年男子" sheetId="3" r:id="rId3"/>
    <sheet name="４年女子" sheetId="4" r:id="rId4"/>
    <sheet name="５年男子" sheetId="5" r:id="rId5"/>
    <sheet name="５年女子" sheetId="19" r:id="rId6"/>
    <sheet name="６年男子" sheetId="7" r:id="rId7"/>
    <sheet name="６年女子" sheetId="8" r:id="rId8"/>
    <sheet name="１年男女OP50" sheetId="16" r:id="rId9"/>
    <sheet name="２年男女OP50" sheetId="21" r:id="rId10"/>
    <sheet name="５年男女OP1000" sheetId="17" r:id="rId11"/>
    <sheet name="６年男女OP1000 " sheetId="23" r:id="rId12"/>
  </sheets>
  <definedNames>
    <definedName name="_xlnm._FilterDatabase" localSheetId="1" hidden="1">'３年女子'!$B$6:$K$6</definedName>
    <definedName name="_xlnm._FilterDatabase" localSheetId="0" hidden="1">'３年男子'!$B$6:$K$6</definedName>
    <definedName name="_xlnm._FilterDatabase" localSheetId="3" hidden="1">'４年女子'!$B$6:$K$6</definedName>
    <definedName name="_xlnm._FilterDatabase" localSheetId="2" hidden="1">'４年男子'!$B$6:$K$6</definedName>
    <definedName name="_xlnm._FilterDatabase" localSheetId="5" hidden="1">'５年女子'!$B$6:$K$6</definedName>
    <definedName name="_xlnm._FilterDatabase" localSheetId="4" hidden="1">'５年男子'!$B$6:$K$6</definedName>
    <definedName name="_xlnm._FilterDatabase" localSheetId="10" hidden="1">'５年男女OP1000'!$B$5:$E$5</definedName>
    <definedName name="_xlnm._FilterDatabase" localSheetId="7" hidden="1">'６年女子'!$B$6:$K$6</definedName>
    <definedName name="_xlnm._FilterDatabase" localSheetId="6" hidden="1">'６年男子'!$B$6:$K$6</definedName>
    <definedName name="_xlnm._FilterDatabase" localSheetId="11" hidden="1">'６年男女OP1000 '!$A$35:$E$46</definedName>
    <definedName name="_xlnm.Print_Area" localSheetId="5">'５年女子'!$A$1:$K$32</definedName>
  </definedNames>
  <calcPr calcId="145621"/>
</workbook>
</file>

<file path=xl/calcChain.xml><?xml version="1.0" encoding="utf-8"?>
<calcChain xmlns="http://schemas.openxmlformats.org/spreadsheetml/2006/main">
  <c r="J21" i="19" l="1"/>
  <c r="J27" i="19"/>
  <c r="J26" i="19"/>
  <c r="J13" i="19"/>
  <c r="J17" i="19"/>
  <c r="J12" i="19"/>
  <c r="J35" i="19"/>
  <c r="J33" i="19"/>
  <c r="J29" i="19"/>
  <c r="J34" i="19"/>
  <c r="J30" i="19"/>
  <c r="J14" i="19"/>
  <c r="J7" i="19"/>
  <c r="J32" i="19"/>
  <c r="J28" i="19"/>
  <c r="J18" i="19"/>
  <c r="J19" i="19"/>
  <c r="J9" i="19"/>
  <c r="J16" i="19"/>
  <c r="J20" i="19"/>
  <c r="J22" i="19"/>
  <c r="J23" i="19"/>
  <c r="J10" i="19"/>
  <c r="J8" i="19"/>
  <c r="J24" i="19"/>
  <c r="J15" i="19"/>
  <c r="J31" i="19"/>
  <c r="J25" i="19"/>
  <c r="J11" i="19"/>
  <c r="J22" i="5" l="1"/>
  <c r="J20" i="5"/>
  <c r="J8" i="5"/>
  <c r="J14" i="5"/>
  <c r="J13" i="5"/>
  <c r="J11" i="5"/>
  <c r="J9" i="5"/>
  <c r="J17" i="5"/>
  <c r="J10" i="5"/>
  <c r="J18" i="5"/>
  <c r="J12" i="5"/>
  <c r="J19" i="5"/>
  <c r="J21" i="5"/>
  <c r="J7" i="5"/>
  <c r="J15" i="5"/>
  <c r="J16" i="5"/>
  <c r="H21" i="19" l="1"/>
  <c r="H27" i="19"/>
  <c r="H26" i="19"/>
  <c r="H13" i="19"/>
  <c r="H17" i="19"/>
  <c r="H12" i="19"/>
  <c r="H35" i="19"/>
  <c r="H33" i="19"/>
  <c r="H29" i="19"/>
  <c r="H34" i="19"/>
  <c r="H30" i="19"/>
  <c r="H14" i="19"/>
  <c r="H7" i="19"/>
  <c r="H32" i="19"/>
  <c r="H28" i="19"/>
  <c r="H18" i="19"/>
  <c r="H19" i="19"/>
  <c r="H9" i="19"/>
  <c r="H16" i="19"/>
  <c r="H20" i="19"/>
  <c r="H22" i="19"/>
  <c r="H23" i="19"/>
  <c r="H10" i="19"/>
  <c r="H8" i="19"/>
  <c r="H24" i="19"/>
  <c r="H15" i="19"/>
  <c r="H31" i="19"/>
  <c r="H25" i="19"/>
  <c r="H11" i="19"/>
  <c r="F11" i="8" l="1"/>
  <c r="F21" i="8"/>
  <c r="F13" i="8"/>
  <c r="F18" i="8"/>
  <c r="F16" i="8"/>
  <c r="F24" i="8"/>
  <c r="F14" i="8"/>
  <c r="F20" i="8"/>
  <c r="F7" i="8"/>
  <c r="F17" i="8"/>
  <c r="F10" i="8"/>
  <c r="F15" i="8"/>
  <c r="F12" i="8"/>
  <c r="F23" i="8"/>
  <c r="F9" i="8"/>
  <c r="F8" i="8"/>
  <c r="F22" i="8"/>
  <c r="F19" i="8"/>
  <c r="H19" i="3" l="1"/>
  <c r="H13" i="3"/>
  <c r="H11" i="3"/>
  <c r="H22" i="3"/>
  <c r="H10" i="3"/>
  <c r="H15" i="3"/>
  <c r="H12" i="3"/>
  <c r="H8" i="3"/>
  <c r="H25" i="3"/>
  <c r="H16" i="3"/>
  <c r="H26" i="3"/>
  <c r="H14" i="3"/>
  <c r="H21" i="3"/>
  <c r="H28" i="3"/>
  <c r="H17" i="3"/>
  <c r="H9" i="3"/>
  <c r="H24" i="3"/>
  <c r="H20" i="3"/>
  <c r="H27" i="3"/>
  <c r="H23" i="3"/>
  <c r="H18" i="3"/>
  <c r="H7" i="3"/>
  <c r="H7" i="4" l="1"/>
  <c r="H10" i="4"/>
  <c r="H19" i="4"/>
  <c r="H18" i="4"/>
  <c r="H15" i="4"/>
  <c r="H14" i="4"/>
  <c r="H12" i="4"/>
  <c r="H9" i="4"/>
  <c r="H20" i="4"/>
  <c r="H16" i="4"/>
  <c r="H8" i="4"/>
  <c r="H17" i="4"/>
  <c r="H11" i="4"/>
  <c r="H13" i="4"/>
  <c r="J35" i="7" l="1"/>
  <c r="J14" i="7"/>
  <c r="J20" i="7"/>
  <c r="J11" i="7"/>
  <c r="J9" i="7"/>
  <c r="J26" i="7"/>
  <c r="J34" i="7"/>
  <c r="J21" i="7"/>
  <c r="J12" i="7"/>
  <c r="J23" i="7"/>
  <c r="J36" i="7"/>
  <c r="J25" i="7"/>
  <c r="J33" i="7"/>
  <c r="J18" i="7"/>
  <c r="J19" i="7"/>
  <c r="J29" i="7"/>
  <c r="J24" i="7"/>
  <c r="J8" i="7"/>
  <c r="J37" i="7"/>
  <c r="J7" i="7"/>
  <c r="J15" i="7"/>
  <c r="J32" i="7"/>
  <c r="J22" i="7"/>
  <c r="J10" i="7"/>
  <c r="J31" i="7"/>
  <c r="J27" i="7"/>
  <c r="J28" i="7"/>
  <c r="J30" i="7"/>
  <c r="J13" i="7"/>
  <c r="J17" i="7"/>
  <c r="J16" i="7"/>
  <c r="H22" i="5" l="1"/>
  <c r="H20" i="5"/>
  <c r="H8" i="5"/>
  <c r="H14" i="5"/>
  <c r="H13" i="5"/>
  <c r="H11" i="5"/>
  <c r="H9" i="5"/>
  <c r="H17" i="5"/>
  <c r="H10" i="5"/>
  <c r="H18" i="5"/>
  <c r="H12" i="5"/>
  <c r="H19" i="5"/>
  <c r="H21" i="5"/>
  <c r="H7" i="5"/>
  <c r="H15" i="5"/>
  <c r="H16" i="5"/>
  <c r="H35" i="7" l="1"/>
  <c r="H14" i="7"/>
  <c r="H20" i="7"/>
  <c r="H11" i="7"/>
  <c r="H9" i="7"/>
  <c r="H26" i="7"/>
  <c r="H34" i="7"/>
  <c r="H21" i="7"/>
  <c r="H12" i="7"/>
  <c r="H23" i="7"/>
  <c r="H36" i="7"/>
  <c r="H25" i="7"/>
  <c r="H33" i="7"/>
  <c r="H18" i="7"/>
  <c r="H19" i="7"/>
  <c r="H29" i="7"/>
  <c r="H24" i="7"/>
  <c r="H8" i="7"/>
  <c r="H37" i="7"/>
  <c r="H7" i="7"/>
  <c r="H15" i="7"/>
  <c r="H32" i="7"/>
  <c r="H22" i="7"/>
  <c r="H10" i="7"/>
  <c r="H31" i="7"/>
  <c r="H27" i="7"/>
  <c r="H28" i="7"/>
  <c r="H30" i="7"/>
  <c r="H13" i="7"/>
  <c r="H17" i="7"/>
  <c r="H16" i="7"/>
  <c r="H11" i="8" l="1"/>
  <c r="H21" i="8"/>
  <c r="H13" i="8"/>
  <c r="H18" i="8"/>
  <c r="H16" i="8"/>
  <c r="H24" i="8"/>
  <c r="H14" i="8"/>
  <c r="H20" i="8"/>
  <c r="H7" i="8"/>
  <c r="H17" i="8"/>
  <c r="H10" i="8"/>
  <c r="H15" i="8"/>
  <c r="H12" i="8"/>
  <c r="H23" i="8"/>
  <c r="H9" i="8"/>
  <c r="H8" i="8"/>
  <c r="H22" i="8"/>
  <c r="H19" i="8"/>
  <c r="J11" i="8" l="1"/>
  <c r="J21" i="8"/>
  <c r="J13" i="8"/>
  <c r="J18" i="8"/>
  <c r="J16" i="8"/>
  <c r="J24" i="8"/>
  <c r="J14" i="8"/>
  <c r="J20" i="8"/>
  <c r="J7" i="8"/>
  <c r="J17" i="8"/>
  <c r="J10" i="8"/>
  <c r="J15" i="8"/>
  <c r="J12" i="8"/>
  <c r="J23" i="8"/>
  <c r="J9" i="8"/>
  <c r="J8" i="8"/>
  <c r="J22" i="8"/>
  <c r="J19" i="8"/>
  <c r="J18" i="1" l="1"/>
  <c r="J15" i="1"/>
  <c r="J12" i="1"/>
  <c r="J11" i="1"/>
  <c r="J16" i="1"/>
  <c r="J13" i="1"/>
  <c r="J14" i="1"/>
  <c r="J9" i="1"/>
  <c r="J10" i="1"/>
  <c r="J17" i="1"/>
  <c r="J7" i="1"/>
  <c r="J8" i="1"/>
  <c r="F22" i="5" l="1"/>
  <c r="F20" i="5"/>
  <c r="F8" i="5"/>
  <c r="F14" i="5"/>
  <c r="F13" i="5"/>
  <c r="F11" i="5"/>
  <c r="F9" i="5"/>
  <c r="F17" i="5"/>
  <c r="F10" i="5"/>
  <c r="F18" i="5"/>
  <c r="F12" i="5"/>
  <c r="F19" i="5"/>
  <c r="F21" i="5"/>
  <c r="F7" i="5"/>
  <c r="F15" i="5"/>
  <c r="F16" i="5"/>
  <c r="F21" i="19" l="1"/>
  <c r="F27" i="19"/>
  <c r="F26" i="19"/>
  <c r="F13" i="19"/>
  <c r="F17" i="19"/>
  <c r="F12" i="19"/>
  <c r="F35" i="19"/>
  <c r="F33" i="19"/>
  <c r="F29" i="19"/>
  <c r="F34" i="19"/>
  <c r="F30" i="19"/>
  <c r="F14" i="19"/>
  <c r="F7" i="19"/>
  <c r="F32" i="19"/>
  <c r="F28" i="19"/>
  <c r="F18" i="19"/>
  <c r="F19" i="19"/>
  <c r="F9" i="19"/>
  <c r="F16" i="19"/>
  <c r="F20" i="19"/>
  <c r="F22" i="19"/>
  <c r="F23" i="19"/>
  <c r="F10" i="19"/>
  <c r="F8" i="19"/>
  <c r="F24" i="19"/>
  <c r="F15" i="19"/>
  <c r="F31" i="19"/>
  <c r="F25" i="19"/>
  <c r="F11" i="19"/>
  <c r="F18" i="1" l="1"/>
  <c r="F15" i="1"/>
  <c r="F12" i="1"/>
  <c r="F11" i="1"/>
  <c r="F16" i="1"/>
  <c r="F13" i="1"/>
  <c r="F14" i="1"/>
  <c r="F9" i="1"/>
  <c r="F10" i="1"/>
  <c r="F17" i="1"/>
  <c r="F7" i="1"/>
  <c r="F8" i="1"/>
  <c r="F7" i="4" l="1"/>
  <c r="F10" i="4"/>
  <c r="F19" i="4"/>
  <c r="F18" i="4"/>
  <c r="F15" i="4"/>
  <c r="F14" i="4"/>
  <c r="F12" i="4"/>
  <c r="F9" i="4"/>
  <c r="F20" i="4"/>
  <c r="F16" i="4"/>
  <c r="F8" i="4"/>
  <c r="F17" i="4"/>
  <c r="F11" i="4"/>
  <c r="F13" i="4"/>
  <c r="J19" i="3" l="1"/>
  <c r="J13" i="3"/>
  <c r="J11" i="3"/>
  <c r="J22" i="3"/>
  <c r="J10" i="3"/>
  <c r="J15" i="3"/>
  <c r="J12" i="3"/>
  <c r="J8" i="3"/>
  <c r="J25" i="3"/>
  <c r="J16" i="3"/>
  <c r="J26" i="3"/>
  <c r="J14" i="3"/>
  <c r="J21" i="3"/>
  <c r="J28" i="3"/>
  <c r="J17" i="3"/>
  <c r="J9" i="3"/>
  <c r="J24" i="3"/>
  <c r="J20" i="3"/>
  <c r="J27" i="3"/>
  <c r="J23" i="3"/>
  <c r="J18" i="3"/>
  <c r="J7" i="3"/>
  <c r="J11" i="2" l="1"/>
  <c r="J10" i="2"/>
  <c r="J8" i="2"/>
  <c r="J7" i="2"/>
  <c r="J12" i="2"/>
  <c r="J9" i="2"/>
  <c r="F19" i="3" l="1"/>
  <c r="F13" i="3"/>
  <c r="F11" i="3"/>
  <c r="F22" i="3"/>
  <c r="F10" i="3"/>
  <c r="F15" i="3"/>
  <c r="F12" i="3"/>
  <c r="F8" i="3"/>
  <c r="F25" i="3"/>
  <c r="F16" i="3"/>
  <c r="F26" i="3"/>
  <c r="F14" i="3"/>
  <c r="F21" i="3"/>
  <c r="F28" i="3"/>
  <c r="F17" i="3"/>
  <c r="F9" i="3"/>
  <c r="F24" i="3"/>
  <c r="F20" i="3"/>
  <c r="F27" i="3"/>
  <c r="F23" i="3"/>
  <c r="F18" i="3"/>
  <c r="F7" i="3"/>
  <c r="F8" i="2" l="1"/>
  <c r="F7" i="2"/>
  <c r="F12" i="2"/>
  <c r="F9" i="2"/>
  <c r="J7" i="4" l="1"/>
  <c r="J10" i="4"/>
  <c r="J19" i="4"/>
  <c r="J18" i="4"/>
  <c r="J15" i="4"/>
  <c r="J14" i="4"/>
  <c r="J12" i="4"/>
  <c r="J9" i="4"/>
  <c r="J20" i="4"/>
  <c r="J16" i="4"/>
  <c r="J8" i="4"/>
  <c r="J17" i="4"/>
  <c r="J11" i="4"/>
  <c r="J13" i="4"/>
  <c r="H18" i="1" l="1"/>
  <c r="H15" i="1"/>
  <c r="H12" i="1"/>
  <c r="H11" i="1"/>
  <c r="H16" i="1"/>
  <c r="H13" i="1"/>
  <c r="H14" i="1"/>
  <c r="H9" i="1"/>
  <c r="H10" i="1"/>
  <c r="H17" i="1"/>
  <c r="H7" i="1"/>
  <c r="H8" i="1"/>
  <c r="H11" i="2" l="1"/>
  <c r="K11" i="2" s="1"/>
  <c r="H10" i="2"/>
  <c r="K10" i="2" s="1"/>
  <c r="H8" i="2"/>
  <c r="K8" i="2" s="1"/>
  <c r="H7" i="2"/>
  <c r="K7" i="2" s="1"/>
  <c r="H12" i="2"/>
  <c r="K12" i="2" s="1"/>
  <c r="H9" i="2"/>
  <c r="K9" i="2" s="1"/>
  <c r="K9" i="1" l="1"/>
  <c r="K14" i="1"/>
  <c r="K13" i="1"/>
  <c r="K16" i="1"/>
  <c r="K11" i="1"/>
  <c r="K12" i="1"/>
  <c r="K15" i="1"/>
  <c r="K18" i="1"/>
  <c r="F9" i="7" l="1"/>
  <c r="K9" i="7" s="1"/>
  <c r="F11" i="7"/>
  <c r="K11" i="7" s="1"/>
  <c r="F20" i="7"/>
  <c r="K20" i="7" s="1"/>
  <c r="F14" i="7"/>
  <c r="K14" i="7" s="1"/>
  <c r="F35" i="7"/>
  <c r="K35" i="7" s="1"/>
  <c r="K11" i="8" l="1"/>
  <c r="K21" i="8"/>
  <c r="K13" i="8"/>
  <c r="K18" i="8"/>
  <c r="K16" i="8"/>
  <c r="K24" i="8"/>
  <c r="K14" i="8"/>
  <c r="K20" i="8"/>
  <c r="K7" i="8"/>
  <c r="K17" i="8"/>
  <c r="K10" i="8"/>
  <c r="K15" i="8"/>
  <c r="K12" i="8"/>
  <c r="K23" i="8"/>
  <c r="K9" i="8"/>
  <c r="K8" i="8"/>
  <c r="K22" i="8"/>
  <c r="K19" i="8"/>
  <c r="F26" i="7"/>
  <c r="F34" i="7"/>
  <c r="K34" i="7" s="1"/>
  <c r="F21" i="7"/>
  <c r="F12" i="7"/>
  <c r="F23" i="7"/>
  <c r="F36" i="7"/>
  <c r="F25" i="7"/>
  <c r="F33" i="7"/>
  <c r="F18" i="7"/>
  <c r="K18" i="7" s="1"/>
  <c r="F19" i="7"/>
  <c r="F29" i="7"/>
  <c r="F24" i="7"/>
  <c r="F8" i="7"/>
  <c r="K8" i="7" s="1"/>
  <c r="F37" i="7"/>
  <c r="F7" i="7"/>
  <c r="K7" i="7" s="1"/>
  <c r="F15" i="7"/>
  <c r="F32" i="7"/>
  <c r="F22" i="7"/>
  <c r="K22" i="7" s="1"/>
  <c r="F10" i="7"/>
  <c r="F31" i="7"/>
  <c r="F27" i="7"/>
  <c r="K27" i="7" s="1"/>
  <c r="F28" i="7"/>
  <c r="K28" i="7" s="1"/>
  <c r="F30" i="7"/>
  <c r="F13" i="7"/>
  <c r="F17" i="7"/>
  <c r="K17" i="7" s="1"/>
  <c r="F16" i="7"/>
  <c r="K16" i="7" s="1"/>
  <c r="K27" i="19"/>
  <c r="K26" i="19"/>
  <c r="K12" i="19"/>
  <c r="K35" i="19"/>
  <c r="K14" i="19"/>
  <c r="K18" i="19"/>
  <c r="K22" i="5"/>
  <c r="K14" i="5"/>
  <c r="K7" i="4"/>
  <c r="K10" i="4"/>
  <c r="K15" i="4"/>
  <c r="K13" i="3"/>
  <c r="K12" i="3"/>
  <c r="K26" i="3"/>
  <c r="K8" i="3" l="1"/>
  <c r="K13" i="5"/>
  <c r="K20" i="5"/>
  <c r="K19" i="19"/>
  <c r="K7" i="19"/>
  <c r="K15" i="7"/>
  <c r="K19" i="7"/>
  <c r="K36" i="7"/>
  <c r="K21" i="7"/>
  <c r="K14" i="3"/>
  <c r="K21" i="3"/>
  <c r="K25" i="3"/>
  <c r="K10" i="3"/>
  <c r="K11" i="3"/>
  <c r="K19" i="3"/>
  <c r="K19" i="4"/>
  <c r="K11" i="5"/>
  <c r="K9" i="19"/>
  <c r="K32" i="19"/>
  <c r="K34" i="19"/>
  <c r="K33" i="19"/>
  <c r="K13" i="19"/>
  <c r="K30" i="7"/>
  <c r="K10" i="7"/>
  <c r="K32" i="7"/>
  <c r="K37" i="7"/>
  <c r="K29" i="7"/>
  <c r="K25" i="7"/>
  <c r="K12" i="7"/>
  <c r="K26" i="7"/>
  <c r="K16" i="3"/>
  <c r="K15" i="3"/>
  <c r="K22" i="3"/>
  <c r="K18" i="4"/>
  <c r="K9" i="5"/>
  <c r="K8" i="5"/>
  <c r="K16" i="19"/>
  <c r="K28" i="19"/>
  <c r="K30" i="19"/>
  <c r="K29" i="19"/>
  <c r="K17" i="19"/>
  <c r="K21" i="19"/>
  <c r="K13" i="7"/>
  <c r="K31" i="7"/>
  <c r="K24" i="7"/>
  <c r="K33" i="7"/>
  <c r="K23" i="7"/>
  <c r="K7" i="1" l="1"/>
  <c r="K10" i="1"/>
  <c r="K17" i="1"/>
  <c r="K21" i="5" l="1"/>
  <c r="K7" i="5"/>
  <c r="K16" i="5"/>
  <c r="K17" i="5"/>
  <c r="K18" i="5"/>
  <c r="K10" i="5"/>
  <c r="K12" i="5"/>
  <c r="K15" i="5"/>
  <c r="K19" i="5"/>
  <c r="K28" i="3" l="1"/>
  <c r="K18" i="3"/>
  <c r="K20" i="3"/>
  <c r="K17" i="3"/>
  <c r="K7" i="3"/>
  <c r="K8" i="4"/>
  <c r="K9" i="4"/>
  <c r="K27" i="3"/>
  <c r="K9" i="3"/>
  <c r="K23" i="3"/>
  <c r="K24" i="3"/>
  <c r="K20" i="4"/>
  <c r="K11" i="4"/>
  <c r="K14" i="4"/>
  <c r="K17" i="4"/>
  <c r="K13" i="4"/>
  <c r="K16" i="4"/>
  <c r="K12" i="4"/>
  <c r="K22" i="19" l="1"/>
  <c r="K20" i="19"/>
  <c r="K25" i="19"/>
  <c r="K31" i="19"/>
  <c r="K8" i="19"/>
  <c r="K23" i="19"/>
  <c r="K11" i="19"/>
  <c r="K24" i="19"/>
  <c r="K15" i="19"/>
  <c r="K10" i="19"/>
  <c r="K8" i="1" l="1"/>
</calcChain>
</file>

<file path=xl/sharedStrings.xml><?xml version="1.0" encoding="utf-8"?>
<sst xmlns="http://schemas.openxmlformats.org/spreadsheetml/2006/main" count="946" uniqueCount="528">
  <si>
    <t>氏名</t>
    <rPh sb="0" eb="2">
      <t>シメイ</t>
    </rPh>
    <phoneticPr fontId="11"/>
  </si>
  <si>
    <t>所属</t>
    <rPh sb="0" eb="2">
      <t>ショゾク</t>
    </rPh>
    <phoneticPr fontId="11"/>
  </si>
  <si>
    <t>記録</t>
    <rPh sb="0" eb="2">
      <t>キロク</t>
    </rPh>
    <phoneticPr fontId="11"/>
  </si>
  <si>
    <t>順位</t>
    <rPh sb="0" eb="2">
      <t>ジュンイ</t>
    </rPh>
    <phoneticPr fontId="11"/>
  </si>
  <si>
    <t>跳種目</t>
  </si>
  <si>
    <t>投種目</t>
  </si>
  <si>
    <t>合計点</t>
  </si>
  <si>
    <t>No</t>
  </si>
  <si>
    <t>氏名</t>
  </si>
  <si>
    <t>所属</t>
  </si>
  <si>
    <t>50m</t>
  </si>
  <si>
    <t>得点</t>
  </si>
  <si>
    <t>走幅跳</t>
  </si>
  <si>
    <t>ボール投</t>
  </si>
  <si>
    <t>100m</t>
  </si>
  <si>
    <t>記録</t>
  </si>
  <si>
    <t>No</t>
    <phoneticPr fontId="11"/>
  </si>
  <si>
    <t>順位</t>
    <rPh sb="0" eb="2">
      <t>ジュンイ</t>
    </rPh>
    <phoneticPr fontId="11"/>
  </si>
  <si>
    <t>6年生男子</t>
    <phoneticPr fontId="11"/>
  </si>
  <si>
    <t>6年生女子</t>
    <rPh sb="3" eb="4">
      <t>オンナ</t>
    </rPh>
    <phoneticPr fontId="11"/>
  </si>
  <si>
    <t>5年生男子</t>
    <phoneticPr fontId="11"/>
  </si>
  <si>
    <t>5年生女子</t>
    <rPh sb="3" eb="4">
      <t>オンナ</t>
    </rPh>
    <phoneticPr fontId="11"/>
  </si>
  <si>
    <t>オープン50ｍ　RESULT</t>
    <phoneticPr fontId="11"/>
  </si>
  <si>
    <t>オープン1000m　RESULT</t>
    <phoneticPr fontId="11"/>
  </si>
  <si>
    <t>走種目</t>
    <phoneticPr fontId="11"/>
  </si>
  <si>
    <t>3年生男子</t>
    <rPh sb="3" eb="5">
      <t>ダンシ</t>
    </rPh>
    <phoneticPr fontId="11"/>
  </si>
  <si>
    <t>3年生女子</t>
    <rPh sb="3" eb="5">
      <t>ジョシ</t>
    </rPh>
    <phoneticPr fontId="11"/>
  </si>
  <si>
    <t>4年生男子</t>
    <rPh sb="3" eb="5">
      <t>ダンシ</t>
    </rPh>
    <phoneticPr fontId="11"/>
  </si>
  <si>
    <t>4年生女子</t>
    <rPh sb="3" eb="5">
      <t>ジョシ</t>
    </rPh>
    <phoneticPr fontId="11"/>
  </si>
  <si>
    <t>5年生男子</t>
    <rPh sb="3" eb="5">
      <t>ダンシ</t>
    </rPh>
    <phoneticPr fontId="11"/>
  </si>
  <si>
    <t>5年生女子</t>
    <rPh sb="3" eb="5">
      <t>ジョシ</t>
    </rPh>
    <phoneticPr fontId="11"/>
  </si>
  <si>
    <t>6年生男子</t>
    <rPh sb="3" eb="5">
      <t>ダンシ</t>
    </rPh>
    <phoneticPr fontId="11"/>
  </si>
  <si>
    <t>6年生女子</t>
    <rPh sb="3" eb="5">
      <t>ジョシ</t>
    </rPh>
    <phoneticPr fontId="11"/>
  </si>
  <si>
    <t>記録</t>
    <phoneticPr fontId="11"/>
  </si>
  <si>
    <t>１年生男子</t>
    <rPh sb="1" eb="2">
      <t>ネン</t>
    </rPh>
    <rPh sb="2" eb="3">
      <t>セイ</t>
    </rPh>
    <rPh sb="3" eb="5">
      <t>ダンシ</t>
    </rPh>
    <phoneticPr fontId="11"/>
  </si>
  <si>
    <t>１年生女子</t>
    <rPh sb="1" eb="2">
      <t>ネン</t>
    </rPh>
    <rPh sb="2" eb="3">
      <t>セイ</t>
    </rPh>
    <rPh sb="3" eb="5">
      <t>ジョシ</t>
    </rPh>
    <phoneticPr fontId="11"/>
  </si>
  <si>
    <t>２年生男子</t>
    <rPh sb="1" eb="2">
      <t>ネン</t>
    </rPh>
    <rPh sb="2" eb="3">
      <t>セイ</t>
    </rPh>
    <rPh sb="3" eb="5">
      <t>ダンシ</t>
    </rPh>
    <phoneticPr fontId="11"/>
  </si>
  <si>
    <t>２年生女子</t>
    <rPh sb="1" eb="2">
      <t>ネン</t>
    </rPh>
    <rPh sb="2" eb="3">
      <t>セイ</t>
    </rPh>
    <rPh sb="3" eb="5">
      <t>ジョシ</t>
    </rPh>
    <phoneticPr fontId="11"/>
  </si>
  <si>
    <t>厚生ＡＣ・3</t>
    <rPh sb="0" eb="2">
      <t>コウセイ</t>
    </rPh>
    <phoneticPr fontId="11"/>
  </si>
  <si>
    <t>清水　皇誠</t>
    <rPh sb="0" eb="2">
      <t>シミズ</t>
    </rPh>
    <rPh sb="3" eb="4">
      <t>スベラギ</t>
    </rPh>
    <rPh sb="4" eb="5">
      <t>セイ</t>
    </rPh>
    <phoneticPr fontId="11"/>
  </si>
  <si>
    <t>藤原陸上クラブ・３</t>
    <rPh sb="0" eb="2">
      <t>フジワラ</t>
    </rPh>
    <rPh sb="2" eb="4">
      <t>リクジョウ</t>
    </rPh>
    <phoneticPr fontId="11"/>
  </si>
  <si>
    <t>里村　伊織</t>
    <rPh sb="0" eb="2">
      <t>サトムラ</t>
    </rPh>
    <rPh sb="3" eb="5">
      <t>イオリ</t>
    </rPh>
    <phoneticPr fontId="11"/>
  </si>
  <si>
    <t>大西 爽太</t>
    <rPh sb="0" eb="2">
      <t>オオニシ</t>
    </rPh>
    <rPh sb="3" eb="4">
      <t>サワ</t>
    </rPh>
    <rPh sb="4" eb="5">
      <t>タ</t>
    </rPh>
    <phoneticPr fontId="11"/>
  </si>
  <si>
    <t>玉城陸上クラブ・3</t>
    <rPh sb="0" eb="2">
      <t>タマキ</t>
    </rPh>
    <rPh sb="2" eb="4">
      <t>リクジョウ</t>
    </rPh>
    <phoneticPr fontId="11"/>
  </si>
  <si>
    <t>藤巻　拓真</t>
    <rPh sb="0" eb="2">
      <t>フジマキ</t>
    </rPh>
    <rPh sb="3" eb="5">
      <t>タクマ</t>
    </rPh>
    <phoneticPr fontId="11"/>
  </si>
  <si>
    <t>下村　修司</t>
    <rPh sb="0" eb="2">
      <t>シモムラ</t>
    </rPh>
    <rPh sb="3" eb="5">
      <t>シュウジ</t>
    </rPh>
    <phoneticPr fontId="11"/>
  </si>
  <si>
    <t>吉崎　太陽</t>
    <rPh sb="0" eb="2">
      <t>ヨシザキ</t>
    </rPh>
    <rPh sb="3" eb="5">
      <t>タイヨウ</t>
    </rPh>
    <phoneticPr fontId="11"/>
  </si>
  <si>
    <t>志摩陸上クラブ・3</t>
    <rPh sb="0" eb="2">
      <t>シマ</t>
    </rPh>
    <rPh sb="2" eb="4">
      <t>リクジョウ</t>
    </rPh>
    <phoneticPr fontId="11"/>
  </si>
  <si>
    <t>竹郷　壱咲</t>
    <rPh sb="0" eb="1">
      <t>タケ</t>
    </rPh>
    <rPh sb="1" eb="2">
      <t>ゴウ</t>
    </rPh>
    <rPh sb="3" eb="4">
      <t>イッ</t>
    </rPh>
    <rPh sb="4" eb="5">
      <t>サ</t>
    </rPh>
    <phoneticPr fontId="11"/>
  </si>
  <si>
    <t>小笠原　伊吹</t>
    <rPh sb="0" eb="3">
      <t>オガサワラ</t>
    </rPh>
    <rPh sb="4" eb="6">
      <t>イブキ</t>
    </rPh>
    <phoneticPr fontId="11"/>
  </si>
  <si>
    <t>Ｊ＆Ｅ久居・3</t>
    <rPh sb="3" eb="5">
      <t>ヒサイ</t>
    </rPh>
    <phoneticPr fontId="11"/>
  </si>
  <si>
    <t>山本　虎雅</t>
    <rPh sb="0" eb="2">
      <t>ヤマモト</t>
    </rPh>
    <rPh sb="3" eb="4">
      <t>トラ</t>
    </rPh>
    <rPh sb="4" eb="5">
      <t>ガ</t>
    </rPh>
    <phoneticPr fontId="11"/>
  </si>
  <si>
    <t>丹　慎之介</t>
    <rPh sb="0" eb="1">
      <t>タン</t>
    </rPh>
    <rPh sb="2" eb="5">
      <t>シンノスケ</t>
    </rPh>
    <phoneticPr fontId="11"/>
  </si>
  <si>
    <t>一志Ｂｅａｓｔ・3</t>
    <rPh sb="0" eb="2">
      <t>イチシ</t>
    </rPh>
    <phoneticPr fontId="11"/>
  </si>
  <si>
    <t>山本　里玖哉</t>
    <rPh sb="0" eb="2">
      <t>ヤマモト</t>
    </rPh>
    <rPh sb="3" eb="4">
      <t>リ</t>
    </rPh>
    <rPh sb="4" eb="5">
      <t>ク</t>
    </rPh>
    <rPh sb="5" eb="6">
      <t>ヤ</t>
    </rPh>
    <phoneticPr fontId="11"/>
  </si>
  <si>
    <t>森　開音</t>
    <rPh sb="0" eb="1">
      <t>モリ</t>
    </rPh>
    <rPh sb="2" eb="3">
      <t>カイ</t>
    </rPh>
    <rPh sb="3" eb="4">
      <t>オト</t>
    </rPh>
    <phoneticPr fontId="11"/>
  </si>
  <si>
    <t>橋南スポーツクラブ・3</t>
    <rPh sb="0" eb="1">
      <t>キョウ</t>
    </rPh>
    <rPh sb="1" eb="2">
      <t>ナン</t>
    </rPh>
    <phoneticPr fontId="11"/>
  </si>
  <si>
    <t>3-9</t>
    <phoneticPr fontId="24"/>
  </si>
  <si>
    <t>3-12</t>
    <phoneticPr fontId="24"/>
  </si>
  <si>
    <t>3-18</t>
    <phoneticPr fontId="24"/>
  </si>
  <si>
    <t>3-10</t>
    <phoneticPr fontId="24"/>
  </si>
  <si>
    <t>3-13</t>
    <phoneticPr fontId="24"/>
  </si>
  <si>
    <t>3-16</t>
    <phoneticPr fontId="24"/>
  </si>
  <si>
    <t>3-19</t>
    <phoneticPr fontId="24"/>
  </si>
  <si>
    <t>3-11</t>
    <phoneticPr fontId="24"/>
  </si>
  <si>
    <t>3-14</t>
    <phoneticPr fontId="24"/>
  </si>
  <si>
    <t>3-17</t>
    <phoneticPr fontId="24"/>
  </si>
  <si>
    <t>3-20</t>
    <phoneticPr fontId="24"/>
  </si>
  <si>
    <t>3-29</t>
    <phoneticPr fontId="24"/>
  </si>
  <si>
    <t>藤原　禎</t>
    <rPh sb="0" eb="2">
      <t>フジワラ</t>
    </rPh>
    <rPh sb="3" eb="4">
      <t>サダ</t>
    </rPh>
    <phoneticPr fontId="24"/>
  </si>
  <si>
    <t>小俣小学校・3</t>
    <rPh sb="0" eb="2">
      <t>コマタ</t>
    </rPh>
    <rPh sb="2" eb="5">
      <t>ショウガッコウ</t>
    </rPh>
    <phoneticPr fontId="11"/>
  </si>
  <si>
    <t>福村　静奈</t>
    <rPh sb="0" eb="2">
      <t>フクムラ</t>
    </rPh>
    <rPh sb="3" eb="4">
      <t>シズ</t>
    </rPh>
    <rPh sb="4" eb="5">
      <t>ナ</t>
    </rPh>
    <phoneticPr fontId="11"/>
  </si>
  <si>
    <t>小田　真由</t>
    <rPh sb="0" eb="2">
      <t>オダ</t>
    </rPh>
    <rPh sb="3" eb="5">
      <t>マユ</t>
    </rPh>
    <phoneticPr fontId="11"/>
  </si>
  <si>
    <t>美杉陸上クラブ・3</t>
    <rPh sb="0" eb="2">
      <t>ミスギ</t>
    </rPh>
    <rPh sb="2" eb="4">
      <t>リクジョウ</t>
    </rPh>
    <phoneticPr fontId="11"/>
  </si>
  <si>
    <t>坪井　愛華</t>
    <rPh sb="0" eb="2">
      <t>ツボイ</t>
    </rPh>
    <rPh sb="3" eb="4">
      <t>アイ</t>
    </rPh>
    <rPh sb="4" eb="5">
      <t>カ</t>
    </rPh>
    <phoneticPr fontId="11"/>
  </si>
  <si>
    <t>海老原 有緯子　</t>
    <rPh sb="0" eb="3">
      <t>エビハラ</t>
    </rPh>
    <rPh sb="4" eb="5">
      <t>アリ</t>
    </rPh>
    <rPh sb="5" eb="6">
      <t>イ</t>
    </rPh>
    <rPh sb="6" eb="7">
      <t>コ</t>
    </rPh>
    <phoneticPr fontId="11"/>
  </si>
  <si>
    <t>上村　真央吏</t>
    <rPh sb="0" eb="2">
      <t>ウエムラ</t>
    </rPh>
    <rPh sb="3" eb="4">
      <t>マ</t>
    </rPh>
    <rPh sb="4" eb="5">
      <t>オウ</t>
    </rPh>
    <rPh sb="5" eb="6">
      <t>リ</t>
    </rPh>
    <phoneticPr fontId="11"/>
  </si>
  <si>
    <t>一志Ｂｅａｓｔ・2</t>
    <rPh sb="0" eb="2">
      <t>イチシ</t>
    </rPh>
    <phoneticPr fontId="11"/>
  </si>
  <si>
    <t>岡田　紗和</t>
    <rPh sb="0" eb="2">
      <t>オカダ</t>
    </rPh>
    <rPh sb="3" eb="4">
      <t>サ</t>
    </rPh>
    <rPh sb="4" eb="5">
      <t>ワ</t>
    </rPh>
    <phoneticPr fontId="11"/>
  </si>
  <si>
    <t>西田　百花</t>
    <rPh sb="0" eb="2">
      <t>ニシダ</t>
    </rPh>
    <rPh sb="3" eb="5">
      <t>モモカ</t>
    </rPh>
    <phoneticPr fontId="11"/>
  </si>
  <si>
    <t>4-1</t>
    <phoneticPr fontId="24"/>
  </si>
  <si>
    <t>浦崎　倖碧</t>
    <rPh sb="0" eb="2">
      <t>ウラサキ</t>
    </rPh>
    <rPh sb="3" eb="4">
      <t>コウ</t>
    </rPh>
    <rPh sb="4" eb="5">
      <t>ヘキ</t>
    </rPh>
    <phoneticPr fontId="11"/>
  </si>
  <si>
    <t>チームＧ松陸・4</t>
    <rPh sb="4" eb="5">
      <t>マツ</t>
    </rPh>
    <rPh sb="5" eb="6">
      <t>リク</t>
    </rPh>
    <phoneticPr fontId="11"/>
  </si>
  <si>
    <t>4-5</t>
    <phoneticPr fontId="24"/>
  </si>
  <si>
    <t>伊藤　悠真</t>
    <rPh sb="0" eb="2">
      <t>イトウ</t>
    </rPh>
    <rPh sb="3" eb="4">
      <t>ユウ</t>
    </rPh>
    <rPh sb="4" eb="5">
      <t>マ</t>
    </rPh>
    <phoneticPr fontId="11"/>
  </si>
  <si>
    <t>4-9</t>
    <phoneticPr fontId="24"/>
  </si>
  <si>
    <t>池上　遥</t>
    <rPh sb="0" eb="2">
      <t>イケガミ</t>
    </rPh>
    <rPh sb="3" eb="4">
      <t>ハル</t>
    </rPh>
    <phoneticPr fontId="11"/>
  </si>
  <si>
    <t>多気ＲＣ・4</t>
    <rPh sb="0" eb="2">
      <t>タキ</t>
    </rPh>
    <phoneticPr fontId="11"/>
  </si>
  <si>
    <t>4-13</t>
    <phoneticPr fontId="24"/>
  </si>
  <si>
    <t>太田　凌介</t>
    <rPh sb="0" eb="2">
      <t>オオタ</t>
    </rPh>
    <rPh sb="3" eb="4">
      <t>リョウ</t>
    </rPh>
    <rPh sb="4" eb="5">
      <t>スケ</t>
    </rPh>
    <phoneticPr fontId="11"/>
  </si>
  <si>
    <t>4-17</t>
    <phoneticPr fontId="24"/>
  </si>
  <si>
    <t>西岡　諒哉</t>
    <rPh sb="0" eb="2">
      <t>ニシオカ</t>
    </rPh>
    <rPh sb="3" eb="4">
      <t>リョウ</t>
    </rPh>
    <rPh sb="4" eb="5">
      <t>ヤ</t>
    </rPh>
    <phoneticPr fontId="11"/>
  </si>
  <si>
    <t>志摩陸上クラブ・4</t>
    <rPh sb="0" eb="2">
      <t>シマ</t>
    </rPh>
    <rPh sb="2" eb="4">
      <t>リクジョウ</t>
    </rPh>
    <phoneticPr fontId="11"/>
  </si>
  <si>
    <t>4-21</t>
    <phoneticPr fontId="24"/>
  </si>
  <si>
    <t>前田　尚音</t>
    <rPh sb="0" eb="2">
      <t>マエダ</t>
    </rPh>
    <rPh sb="3" eb="4">
      <t>ナオ</t>
    </rPh>
    <rPh sb="4" eb="5">
      <t>オト</t>
    </rPh>
    <phoneticPr fontId="11"/>
  </si>
  <si>
    <t>美杉陸上クラブ・4</t>
    <rPh sb="0" eb="2">
      <t>ミスギ</t>
    </rPh>
    <rPh sb="2" eb="4">
      <t>リクジョウ</t>
    </rPh>
    <phoneticPr fontId="11"/>
  </si>
  <si>
    <t>4-2</t>
    <phoneticPr fontId="24"/>
  </si>
  <si>
    <t>紺野　将伍</t>
    <rPh sb="0" eb="2">
      <t>コンノ</t>
    </rPh>
    <rPh sb="3" eb="4">
      <t>ショウ</t>
    </rPh>
    <rPh sb="4" eb="5">
      <t>ゴ</t>
    </rPh>
    <phoneticPr fontId="11"/>
  </si>
  <si>
    <t>玉垣小学校・4</t>
    <rPh sb="0" eb="2">
      <t>タマガキ</t>
    </rPh>
    <rPh sb="2" eb="5">
      <t>ショウガッコウ</t>
    </rPh>
    <phoneticPr fontId="11"/>
  </si>
  <si>
    <t>4-6</t>
    <phoneticPr fontId="24"/>
  </si>
  <si>
    <t>西田　裕翔</t>
    <rPh sb="0" eb="2">
      <t>ニシダ</t>
    </rPh>
    <rPh sb="3" eb="4">
      <t>ユウ</t>
    </rPh>
    <rPh sb="4" eb="5">
      <t>ショウ</t>
    </rPh>
    <phoneticPr fontId="11"/>
  </si>
  <si>
    <t>Ｊ＆Ｅ久居・4</t>
    <rPh sb="3" eb="5">
      <t>ヒサイ</t>
    </rPh>
    <phoneticPr fontId="11"/>
  </si>
  <si>
    <t>4-10</t>
    <phoneticPr fontId="24"/>
  </si>
  <si>
    <t>松田　爽大</t>
    <rPh sb="0" eb="2">
      <t>マツダ</t>
    </rPh>
    <rPh sb="3" eb="4">
      <t>ソウ</t>
    </rPh>
    <rPh sb="4" eb="5">
      <t>ダイ</t>
    </rPh>
    <phoneticPr fontId="11"/>
  </si>
  <si>
    <t>4-14</t>
    <phoneticPr fontId="24"/>
  </si>
  <si>
    <t>桟敷　晴斗</t>
    <rPh sb="0" eb="1">
      <t>サン</t>
    </rPh>
    <rPh sb="1" eb="2">
      <t>ジ</t>
    </rPh>
    <rPh sb="3" eb="4">
      <t>ハ</t>
    </rPh>
    <rPh sb="4" eb="5">
      <t>ト</t>
    </rPh>
    <phoneticPr fontId="11"/>
  </si>
  <si>
    <t>藤原陸上クラブ・4</t>
    <rPh sb="0" eb="2">
      <t>フジワラ</t>
    </rPh>
    <rPh sb="2" eb="4">
      <t>リクジョウ</t>
    </rPh>
    <phoneticPr fontId="11"/>
  </si>
  <si>
    <t>4-18</t>
    <phoneticPr fontId="24"/>
  </si>
  <si>
    <t>宮本　方理</t>
    <rPh sb="0" eb="2">
      <t>ミヤモト</t>
    </rPh>
    <rPh sb="3" eb="4">
      <t>ホウ</t>
    </rPh>
    <rPh sb="4" eb="5">
      <t>リ</t>
    </rPh>
    <phoneticPr fontId="11"/>
  </si>
  <si>
    <t>4-44</t>
    <phoneticPr fontId="24"/>
  </si>
  <si>
    <t>橋本　大輝</t>
    <rPh sb="0" eb="2">
      <t>ハシモト</t>
    </rPh>
    <rPh sb="3" eb="4">
      <t>ダイ</t>
    </rPh>
    <rPh sb="4" eb="5">
      <t>カガヤ</t>
    </rPh>
    <phoneticPr fontId="11"/>
  </si>
  <si>
    <t>橋南スポーツクラブ・4</t>
    <rPh sb="0" eb="1">
      <t>キョウ</t>
    </rPh>
    <rPh sb="1" eb="2">
      <t>ナン</t>
    </rPh>
    <phoneticPr fontId="11"/>
  </si>
  <si>
    <t>真川　晴海</t>
    <rPh sb="0" eb="2">
      <t>サナガワ</t>
    </rPh>
    <rPh sb="3" eb="5">
      <t>ハルミ</t>
    </rPh>
    <phoneticPr fontId="11"/>
  </si>
  <si>
    <t>小笠原　慎太</t>
    <rPh sb="0" eb="3">
      <t>オガサワラ</t>
    </rPh>
    <rPh sb="4" eb="5">
      <t>シン</t>
    </rPh>
    <rPh sb="5" eb="6">
      <t>タ</t>
    </rPh>
    <phoneticPr fontId="11"/>
  </si>
  <si>
    <t>水谷　颯真</t>
    <rPh sb="0" eb="2">
      <t>ミズタニ</t>
    </rPh>
    <rPh sb="3" eb="4">
      <t>ソウ</t>
    </rPh>
    <rPh sb="4" eb="5">
      <t>マ</t>
    </rPh>
    <phoneticPr fontId="11"/>
  </si>
  <si>
    <t>若井　佑樹</t>
    <rPh sb="0" eb="1">
      <t>ワカ</t>
    </rPh>
    <rPh sb="1" eb="2">
      <t>イ</t>
    </rPh>
    <rPh sb="3" eb="4">
      <t>ユウ</t>
    </rPh>
    <rPh sb="4" eb="5">
      <t>キ</t>
    </rPh>
    <phoneticPr fontId="11"/>
  </si>
  <si>
    <t>藤原陸上クラブ・4</t>
    <rPh sb="0" eb="4">
      <t>フジワラリクジョウ</t>
    </rPh>
    <phoneticPr fontId="11"/>
  </si>
  <si>
    <t>中垣内　稜央</t>
    <rPh sb="0" eb="1">
      <t>ナカ</t>
    </rPh>
    <rPh sb="1" eb="2">
      <t>カキ</t>
    </rPh>
    <rPh sb="2" eb="3">
      <t>ウチ</t>
    </rPh>
    <rPh sb="4" eb="5">
      <t>リョウ</t>
    </rPh>
    <rPh sb="5" eb="6">
      <t>オウ</t>
    </rPh>
    <phoneticPr fontId="11"/>
  </si>
  <si>
    <t>一志Ｂｅａｓｔ・4</t>
    <rPh sb="0" eb="2">
      <t>イチシ</t>
    </rPh>
    <phoneticPr fontId="11"/>
  </si>
  <si>
    <t>4-45</t>
    <phoneticPr fontId="24"/>
  </si>
  <si>
    <t>垣内　綾人</t>
    <rPh sb="0" eb="1">
      <t>カキ</t>
    </rPh>
    <rPh sb="1" eb="2">
      <t>ウチ</t>
    </rPh>
    <rPh sb="3" eb="4">
      <t>アヤ</t>
    </rPh>
    <rPh sb="4" eb="5">
      <t>ヒト</t>
    </rPh>
    <phoneticPr fontId="11"/>
  </si>
  <si>
    <t>4-4</t>
    <phoneticPr fontId="24"/>
  </si>
  <si>
    <t>井ノ口　翔太</t>
    <rPh sb="0" eb="1">
      <t>イ</t>
    </rPh>
    <rPh sb="2" eb="3">
      <t>グチ</t>
    </rPh>
    <rPh sb="4" eb="6">
      <t>ショウタ</t>
    </rPh>
    <phoneticPr fontId="11"/>
  </si>
  <si>
    <t>高野尾小学校・4</t>
    <rPh sb="0" eb="2">
      <t>タカノ</t>
    </rPh>
    <rPh sb="2" eb="3">
      <t>オ</t>
    </rPh>
    <rPh sb="3" eb="6">
      <t>ショウガッコウ</t>
    </rPh>
    <phoneticPr fontId="11"/>
  </si>
  <si>
    <t>4-8</t>
    <phoneticPr fontId="24"/>
  </si>
  <si>
    <t>古川　柊依</t>
  </si>
  <si>
    <t>厚生ＡＣ・4</t>
    <rPh sb="0" eb="2">
      <t>コウセイ</t>
    </rPh>
    <phoneticPr fontId="11"/>
  </si>
  <si>
    <t>4-12</t>
    <phoneticPr fontId="24"/>
  </si>
  <si>
    <t>村林　寛大</t>
    <rPh sb="0" eb="2">
      <t>ムラバヤシ</t>
    </rPh>
    <rPh sb="3" eb="5">
      <t>カンダイ</t>
    </rPh>
    <phoneticPr fontId="11"/>
  </si>
  <si>
    <t>4-16</t>
    <phoneticPr fontId="24"/>
  </si>
  <si>
    <t>矢野　詩紋</t>
    <rPh sb="0" eb="2">
      <t>ヤノ</t>
    </rPh>
    <rPh sb="3" eb="4">
      <t>シ</t>
    </rPh>
    <rPh sb="4" eb="5">
      <t>モン</t>
    </rPh>
    <phoneticPr fontId="11"/>
  </si>
  <si>
    <t>4-20</t>
    <phoneticPr fontId="24"/>
  </si>
  <si>
    <t>中村　太智</t>
    <rPh sb="0" eb="2">
      <t>ナカムラ</t>
    </rPh>
    <rPh sb="3" eb="4">
      <t>タ</t>
    </rPh>
    <rPh sb="4" eb="5">
      <t>トモ</t>
    </rPh>
    <phoneticPr fontId="11"/>
  </si>
  <si>
    <t>4-38</t>
    <phoneticPr fontId="24"/>
  </si>
  <si>
    <t>勝井　陽大</t>
    <rPh sb="0" eb="2">
      <t>カツイ</t>
    </rPh>
    <rPh sb="3" eb="4">
      <t>ヨウ</t>
    </rPh>
    <rPh sb="4" eb="5">
      <t>ダイ</t>
    </rPh>
    <phoneticPr fontId="11"/>
  </si>
  <si>
    <t>4-22</t>
    <phoneticPr fontId="24"/>
  </si>
  <si>
    <t>中林　来羽</t>
    <rPh sb="0" eb="1">
      <t>ナカ</t>
    </rPh>
    <rPh sb="1" eb="2">
      <t>バヤシ</t>
    </rPh>
    <rPh sb="3" eb="4">
      <t>ク</t>
    </rPh>
    <rPh sb="4" eb="5">
      <t>ハネ</t>
    </rPh>
    <phoneticPr fontId="11"/>
  </si>
  <si>
    <t>4-25</t>
    <phoneticPr fontId="24"/>
  </si>
  <si>
    <t>吉川　菜津季</t>
    <rPh sb="0" eb="2">
      <t>ヨシカワ</t>
    </rPh>
    <rPh sb="3" eb="4">
      <t>ナ</t>
    </rPh>
    <rPh sb="4" eb="5">
      <t>ツ</t>
    </rPh>
    <rPh sb="5" eb="6">
      <t>キ</t>
    </rPh>
    <phoneticPr fontId="11"/>
  </si>
  <si>
    <t>4-28</t>
    <phoneticPr fontId="24"/>
  </si>
  <si>
    <t>小林　玲那</t>
    <rPh sb="0" eb="2">
      <t>コバヤシ</t>
    </rPh>
    <rPh sb="3" eb="4">
      <t>レイ</t>
    </rPh>
    <rPh sb="4" eb="5">
      <t>ナ</t>
    </rPh>
    <phoneticPr fontId="11"/>
  </si>
  <si>
    <t>神社魂陸上競技教室・4</t>
    <rPh sb="0" eb="2">
      <t>ジンジャ</t>
    </rPh>
    <rPh sb="2" eb="3">
      <t>タマシイ</t>
    </rPh>
    <rPh sb="3" eb="5">
      <t>リクジョウ</t>
    </rPh>
    <rPh sb="5" eb="7">
      <t>キョウギ</t>
    </rPh>
    <rPh sb="7" eb="9">
      <t>キョウシツ</t>
    </rPh>
    <phoneticPr fontId="11"/>
  </si>
  <si>
    <t>4-31</t>
    <phoneticPr fontId="24"/>
  </si>
  <si>
    <t>大村　一華</t>
    <rPh sb="0" eb="2">
      <t>オオムラ</t>
    </rPh>
    <rPh sb="3" eb="4">
      <t>イチ</t>
    </rPh>
    <rPh sb="4" eb="5">
      <t>カ</t>
    </rPh>
    <phoneticPr fontId="11"/>
  </si>
  <si>
    <t>4-34</t>
    <phoneticPr fontId="24"/>
  </si>
  <si>
    <t>上永　真友子</t>
    <rPh sb="0" eb="1">
      <t>ウエ</t>
    </rPh>
    <rPh sb="1" eb="2">
      <t>ナガ</t>
    </rPh>
    <rPh sb="3" eb="4">
      <t>マ</t>
    </rPh>
    <rPh sb="4" eb="5">
      <t>ユウ</t>
    </rPh>
    <rPh sb="5" eb="6">
      <t>コ</t>
    </rPh>
    <phoneticPr fontId="11"/>
  </si>
  <si>
    <t>4-37</t>
    <phoneticPr fontId="24"/>
  </si>
  <si>
    <t>谷　真実</t>
    <rPh sb="0" eb="1">
      <t>タニ</t>
    </rPh>
    <rPh sb="2" eb="4">
      <t>シンジツ</t>
    </rPh>
    <phoneticPr fontId="11"/>
  </si>
  <si>
    <t>4-23</t>
    <phoneticPr fontId="24"/>
  </si>
  <si>
    <t>跡田　紗也</t>
    <rPh sb="0" eb="1">
      <t>アト</t>
    </rPh>
    <rPh sb="1" eb="2">
      <t>タ</t>
    </rPh>
    <rPh sb="3" eb="4">
      <t>サ</t>
    </rPh>
    <rPh sb="4" eb="5">
      <t>ヤ</t>
    </rPh>
    <phoneticPr fontId="11"/>
  </si>
  <si>
    <t>4-26</t>
    <phoneticPr fontId="24"/>
  </si>
  <si>
    <t>明田　季歩</t>
    <rPh sb="0" eb="1">
      <t>アキ</t>
    </rPh>
    <rPh sb="1" eb="2">
      <t>タ</t>
    </rPh>
    <rPh sb="3" eb="4">
      <t>キ</t>
    </rPh>
    <rPh sb="4" eb="5">
      <t>ホ</t>
    </rPh>
    <phoneticPr fontId="11"/>
  </si>
  <si>
    <t>4-35</t>
    <phoneticPr fontId="24"/>
  </si>
  <si>
    <t>小林　美菜子</t>
    <rPh sb="0" eb="2">
      <t>コバヤシ</t>
    </rPh>
    <rPh sb="3" eb="6">
      <t>ミナコ</t>
    </rPh>
    <phoneticPr fontId="11"/>
  </si>
  <si>
    <t>一志Ｂｅａａｓｔ・4</t>
    <rPh sb="0" eb="2">
      <t>イチシ</t>
    </rPh>
    <phoneticPr fontId="11"/>
  </si>
  <si>
    <t>4-32</t>
    <phoneticPr fontId="24"/>
  </si>
  <si>
    <t>岡崎　木々音</t>
    <rPh sb="0" eb="2">
      <t>オカザキ</t>
    </rPh>
    <rPh sb="3" eb="5">
      <t>キギ</t>
    </rPh>
    <rPh sb="5" eb="6">
      <t>ネ</t>
    </rPh>
    <phoneticPr fontId="11"/>
  </si>
  <si>
    <t>4-29</t>
    <phoneticPr fontId="24"/>
  </si>
  <si>
    <t>世古　幸葉</t>
    <rPh sb="0" eb="2">
      <t>セコ</t>
    </rPh>
    <rPh sb="3" eb="4">
      <t>シアワ</t>
    </rPh>
    <rPh sb="4" eb="5">
      <t>ハ</t>
    </rPh>
    <phoneticPr fontId="11"/>
  </si>
  <si>
    <t>4-24</t>
    <phoneticPr fontId="24"/>
  </si>
  <si>
    <t>伊藤　陽和</t>
    <rPh sb="0" eb="2">
      <t>イトウ</t>
    </rPh>
    <rPh sb="3" eb="4">
      <t>ヒ</t>
    </rPh>
    <rPh sb="4" eb="5">
      <t>ワ</t>
    </rPh>
    <phoneticPr fontId="11"/>
  </si>
  <si>
    <t>4-27</t>
    <phoneticPr fontId="24"/>
  </si>
  <si>
    <t>小池　実咲</t>
    <rPh sb="0" eb="2">
      <t>コイケ</t>
    </rPh>
    <rPh sb="3" eb="4">
      <t>ミ</t>
    </rPh>
    <rPh sb="4" eb="5">
      <t>サ</t>
    </rPh>
    <phoneticPr fontId="11"/>
  </si>
  <si>
    <t>4-36</t>
    <phoneticPr fontId="24"/>
  </si>
  <si>
    <t>藤原　愛海</t>
    <rPh sb="0" eb="2">
      <t>フジワラ</t>
    </rPh>
    <rPh sb="3" eb="4">
      <t>アイ</t>
    </rPh>
    <rPh sb="4" eb="5">
      <t>ウミ</t>
    </rPh>
    <phoneticPr fontId="11"/>
  </si>
  <si>
    <t>4-33</t>
    <phoneticPr fontId="24"/>
  </si>
  <si>
    <t>笠井　柚芽</t>
    <rPh sb="0" eb="2">
      <t>カサイ</t>
    </rPh>
    <rPh sb="3" eb="4">
      <t>ユズ</t>
    </rPh>
    <rPh sb="4" eb="5">
      <t>メ</t>
    </rPh>
    <phoneticPr fontId="11"/>
  </si>
  <si>
    <t>4-30</t>
    <phoneticPr fontId="24"/>
  </si>
  <si>
    <t>世古　綾葉</t>
    <rPh sb="0" eb="2">
      <t>セコ</t>
    </rPh>
    <rPh sb="3" eb="4">
      <t>アヤ</t>
    </rPh>
    <rPh sb="4" eb="5">
      <t>ハ</t>
    </rPh>
    <phoneticPr fontId="11"/>
  </si>
  <si>
    <t>神社魂陸上競技教室・4</t>
    <rPh sb="0" eb="2">
      <t>ジンジャ</t>
    </rPh>
    <rPh sb="2" eb="3">
      <t>ダマシイ</t>
    </rPh>
    <rPh sb="3" eb="5">
      <t>リクジョウ</t>
    </rPh>
    <rPh sb="5" eb="7">
      <t>キョウギ</t>
    </rPh>
    <rPh sb="7" eb="9">
      <t>キョウシツ</t>
    </rPh>
    <phoneticPr fontId="11"/>
  </si>
  <si>
    <t>5-1</t>
    <phoneticPr fontId="24"/>
  </si>
  <si>
    <t>杉本　凛</t>
    <rPh sb="0" eb="2">
      <t>スギモト</t>
    </rPh>
    <rPh sb="3" eb="4">
      <t>リン</t>
    </rPh>
    <phoneticPr fontId="11"/>
  </si>
  <si>
    <t>5-4</t>
    <phoneticPr fontId="24"/>
  </si>
  <si>
    <t>里村　真之介</t>
    <rPh sb="0" eb="2">
      <t>サトムラ</t>
    </rPh>
    <rPh sb="3" eb="6">
      <t>シンノスケ</t>
    </rPh>
    <phoneticPr fontId="11"/>
  </si>
  <si>
    <t>厚生ＡＣ・5</t>
    <rPh sb="0" eb="2">
      <t>コウセイ</t>
    </rPh>
    <phoneticPr fontId="11"/>
  </si>
  <si>
    <t>5-7</t>
    <phoneticPr fontId="24"/>
  </si>
  <si>
    <t>冨田　駿人</t>
    <rPh sb="0" eb="2">
      <t>トミダ</t>
    </rPh>
    <rPh sb="3" eb="4">
      <t>シュン</t>
    </rPh>
    <rPh sb="4" eb="5">
      <t>ヒト</t>
    </rPh>
    <phoneticPr fontId="11"/>
  </si>
  <si>
    <t>志摩陸上クラブ・5</t>
    <rPh sb="0" eb="2">
      <t>シマ</t>
    </rPh>
    <rPh sb="2" eb="4">
      <t>リクジョウ</t>
    </rPh>
    <phoneticPr fontId="11"/>
  </si>
  <si>
    <t>5-10</t>
    <phoneticPr fontId="24"/>
  </si>
  <si>
    <t>田中　翔真</t>
    <rPh sb="0" eb="2">
      <t>タナカ</t>
    </rPh>
    <rPh sb="3" eb="4">
      <t>ショウ</t>
    </rPh>
    <rPh sb="4" eb="5">
      <t>マ</t>
    </rPh>
    <phoneticPr fontId="11"/>
  </si>
  <si>
    <t>一志Ｂｅａｓｔ・5</t>
    <rPh sb="0" eb="2">
      <t>イチシ</t>
    </rPh>
    <phoneticPr fontId="11"/>
  </si>
  <si>
    <t>5-13</t>
    <phoneticPr fontId="24"/>
  </si>
  <si>
    <t>今井　涼暉</t>
    <rPh sb="0" eb="2">
      <t>イマイ</t>
    </rPh>
    <rPh sb="3" eb="4">
      <t>リョウ</t>
    </rPh>
    <rPh sb="4" eb="5">
      <t>キ</t>
    </rPh>
    <phoneticPr fontId="11"/>
  </si>
  <si>
    <t>玉城陸上クラブ・5</t>
    <rPh sb="0" eb="2">
      <t>タマキ</t>
    </rPh>
    <rPh sb="2" eb="4">
      <t>リクジョウ</t>
    </rPh>
    <phoneticPr fontId="11"/>
  </si>
  <si>
    <t>5-45</t>
    <phoneticPr fontId="24"/>
  </si>
  <si>
    <t>中野　誠也</t>
    <rPh sb="0" eb="2">
      <t>ナカノ</t>
    </rPh>
    <rPh sb="3" eb="5">
      <t>セイヤ</t>
    </rPh>
    <phoneticPr fontId="11"/>
  </si>
  <si>
    <t>橋南スポーツクラブ・5</t>
    <rPh sb="0" eb="1">
      <t>キョウ</t>
    </rPh>
    <rPh sb="1" eb="2">
      <t>ナン</t>
    </rPh>
    <phoneticPr fontId="11"/>
  </si>
  <si>
    <t>5-2</t>
    <phoneticPr fontId="24"/>
  </si>
  <si>
    <t>脇葉　朝来</t>
    <rPh sb="0" eb="1">
      <t>ワキ</t>
    </rPh>
    <rPh sb="1" eb="2">
      <t>バ</t>
    </rPh>
    <rPh sb="3" eb="4">
      <t>アサ</t>
    </rPh>
    <rPh sb="4" eb="5">
      <t>ク</t>
    </rPh>
    <phoneticPr fontId="11"/>
  </si>
  <si>
    <t>Ｊ＆Ｅ久居・5</t>
    <rPh sb="3" eb="5">
      <t>ヒサイ</t>
    </rPh>
    <phoneticPr fontId="11"/>
  </si>
  <si>
    <t>5-5</t>
    <phoneticPr fontId="24"/>
  </si>
  <si>
    <t>竹株　征司</t>
    <rPh sb="0" eb="1">
      <t>タケ</t>
    </rPh>
    <rPh sb="1" eb="2">
      <t>カブ</t>
    </rPh>
    <rPh sb="3" eb="4">
      <t>タダシ</t>
    </rPh>
    <rPh sb="4" eb="5">
      <t>シ</t>
    </rPh>
    <phoneticPr fontId="11"/>
  </si>
  <si>
    <t>5-8</t>
    <phoneticPr fontId="24"/>
  </si>
  <si>
    <t>尾崎　惠太</t>
    <rPh sb="0" eb="2">
      <t>オザキ</t>
    </rPh>
    <rPh sb="3" eb="4">
      <t>ケイ</t>
    </rPh>
    <rPh sb="4" eb="5">
      <t>タ</t>
    </rPh>
    <phoneticPr fontId="11"/>
  </si>
  <si>
    <t>一志Ｂｅａａｓｔ・5</t>
    <rPh sb="0" eb="2">
      <t>イチシ</t>
    </rPh>
    <phoneticPr fontId="11"/>
  </si>
  <si>
    <t>5-11</t>
    <phoneticPr fontId="24"/>
  </si>
  <si>
    <t>丹　隆太郎</t>
    <rPh sb="0" eb="1">
      <t>タン</t>
    </rPh>
    <rPh sb="2" eb="5">
      <t>リュウタロウ</t>
    </rPh>
    <phoneticPr fontId="11"/>
  </si>
  <si>
    <t>5-14</t>
    <phoneticPr fontId="24"/>
  </si>
  <si>
    <t>高瀬　大弥</t>
    <rPh sb="0" eb="2">
      <t>タカセ</t>
    </rPh>
    <rPh sb="3" eb="4">
      <t>オオ</t>
    </rPh>
    <rPh sb="4" eb="5">
      <t>ヤ</t>
    </rPh>
    <phoneticPr fontId="11"/>
  </si>
  <si>
    <t>5-46</t>
    <phoneticPr fontId="24"/>
  </si>
  <si>
    <t>山口　怜音</t>
    <rPh sb="0" eb="2">
      <t>ヤマグチ</t>
    </rPh>
    <rPh sb="3" eb="4">
      <t>レイ</t>
    </rPh>
    <rPh sb="4" eb="5">
      <t>オン</t>
    </rPh>
    <phoneticPr fontId="11"/>
  </si>
  <si>
    <t>5-3</t>
    <phoneticPr fontId="24"/>
  </si>
  <si>
    <t>伊藤　春陽</t>
    <rPh sb="0" eb="2">
      <t>イトウ</t>
    </rPh>
    <rPh sb="3" eb="4">
      <t>ハル</t>
    </rPh>
    <rPh sb="4" eb="5">
      <t>ヒ</t>
    </rPh>
    <phoneticPr fontId="11"/>
  </si>
  <si>
    <t>5-6</t>
    <phoneticPr fontId="24"/>
  </si>
  <si>
    <t>中田　内外</t>
    <rPh sb="0" eb="2">
      <t>ナカタ</t>
    </rPh>
    <rPh sb="3" eb="4">
      <t>ナイ</t>
    </rPh>
    <rPh sb="4" eb="5">
      <t>ガイ</t>
    </rPh>
    <phoneticPr fontId="11"/>
  </si>
  <si>
    <t>神社魂陸上競技教室・5</t>
    <rPh sb="0" eb="2">
      <t>ジンジャ</t>
    </rPh>
    <rPh sb="2" eb="3">
      <t>タマシイ</t>
    </rPh>
    <rPh sb="3" eb="5">
      <t>リクジョウ</t>
    </rPh>
    <rPh sb="5" eb="7">
      <t>キョウギ</t>
    </rPh>
    <rPh sb="7" eb="9">
      <t>キョウシツ</t>
    </rPh>
    <phoneticPr fontId="11"/>
  </si>
  <si>
    <t>5-9</t>
    <phoneticPr fontId="24"/>
  </si>
  <si>
    <t>藤田　晃輝</t>
    <rPh sb="0" eb="2">
      <t>フジタ</t>
    </rPh>
    <rPh sb="3" eb="4">
      <t>コウ</t>
    </rPh>
    <rPh sb="4" eb="5">
      <t>カガヤ</t>
    </rPh>
    <phoneticPr fontId="11"/>
  </si>
  <si>
    <t>5-12</t>
    <phoneticPr fontId="24"/>
  </si>
  <si>
    <t>前川　壱祥</t>
    <rPh sb="0" eb="2">
      <t>マエガワ</t>
    </rPh>
    <rPh sb="3" eb="4">
      <t>イチ</t>
    </rPh>
    <rPh sb="4" eb="5">
      <t>ショウ</t>
    </rPh>
    <phoneticPr fontId="11"/>
  </si>
  <si>
    <t>美杉陸上クラブ・5</t>
    <rPh sb="0" eb="2">
      <t>ミスギ</t>
    </rPh>
    <rPh sb="2" eb="4">
      <t>リクジョウ</t>
    </rPh>
    <phoneticPr fontId="11"/>
  </si>
  <si>
    <t>5-15</t>
    <phoneticPr fontId="24"/>
  </si>
  <si>
    <t>村井　康晟</t>
  </si>
  <si>
    <t>5-47</t>
    <phoneticPr fontId="24"/>
  </si>
  <si>
    <t>磯田　歩</t>
    <rPh sb="0" eb="2">
      <t>イソダ</t>
    </rPh>
    <rPh sb="3" eb="4">
      <t>アユム</t>
    </rPh>
    <phoneticPr fontId="11"/>
  </si>
  <si>
    <t>5-16</t>
    <phoneticPr fontId="24"/>
  </si>
  <si>
    <t>5-20</t>
    <phoneticPr fontId="24"/>
  </si>
  <si>
    <t>上川　瑞葵</t>
    <rPh sb="0" eb="2">
      <t>ウエカワ</t>
    </rPh>
    <rPh sb="3" eb="4">
      <t>ミズ</t>
    </rPh>
    <rPh sb="4" eb="5">
      <t>アオイ</t>
    </rPh>
    <phoneticPr fontId="11"/>
  </si>
  <si>
    <t>5-24</t>
    <phoneticPr fontId="24"/>
  </si>
  <si>
    <t>森山　暖子</t>
    <rPh sb="0" eb="2">
      <t>モリヤマ</t>
    </rPh>
    <rPh sb="3" eb="4">
      <t>ダン</t>
    </rPh>
    <rPh sb="4" eb="5">
      <t>コ</t>
    </rPh>
    <phoneticPr fontId="11"/>
  </si>
  <si>
    <t>5-28</t>
    <phoneticPr fontId="24"/>
  </si>
  <si>
    <t>山本　真緒</t>
    <rPh sb="0" eb="2">
      <t>ヤマモト</t>
    </rPh>
    <rPh sb="3" eb="4">
      <t>マ</t>
    </rPh>
    <rPh sb="4" eb="5">
      <t>オ</t>
    </rPh>
    <phoneticPr fontId="11"/>
  </si>
  <si>
    <t>神社魂陸上競技教室・5</t>
    <rPh sb="0" eb="2">
      <t>ジンジャ</t>
    </rPh>
    <rPh sb="2" eb="3">
      <t>ダマシイ</t>
    </rPh>
    <rPh sb="3" eb="5">
      <t>リクジョウ</t>
    </rPh>
    <rPh sb="5" eb="7">
      <t>キョウギ</t>
    </rPh>
    <rPh sb="7" eb="9">
      <t>キョウシツ</t>
    </rPh>
    <phoneticPr fontId="11"/>
  </si>
  <si>
    <t>5-32</t>
    <phoneticPr fontId="24"/>
  </si>
  <si>
    <t>深谷　真理奈</t>
    <rPh sb="0" eb="2">
      <t>フカヤ</t>
    </rPh>
    <rPh sb="3" eb="6">
      <t>マリナ</t>
    </rPh>
    <phoneticPr fontId="11"/>
  </si>
  <si>
    <t>多気ＲＣ・5</t>
    <rPh sb="0" eb="2">
      <t>タキ</t>
    </rPh>
    <phoneticPr fontId="11"/>
  </si>
  <si>
    <t>5-36</t>
    <phoneticPr fontId="24"/>
  </si>
  <si>
    <t>大森　美奈</t>
    <rPh sb="0" eb="2">
      <t>オオモリ</t>
    </rPh>
    <rPh sb="3" eb="5">
      <t>ミナ</t>
    </rPh>
    <phoneticPr fontId="11"/>
  </si>
  <si>
    <t>一志Ｂｅａｓｔ・・5</t>
    <rPh sb="0" eb="2">
      <t>イチシ</t>
    </rPh>
    <phoneticPr fontId="11"/>
  </si>
  <si>
    <t>5-17</t>
    <phoneticPr fontId="24"/>
  </si>
  <si>
    <t>藤原　瑶</t>
    <rPh sb="0" eb="2">
      <t>フジワラ</t>
    </rPh>
    <rPh sb="3" eb="4">
      <t>ヨウ</t>
    </rPh>
    <phoneticPr fontId="11"/>
  </si>
  <si>
    <t>小俣小学校・5</t>
    <rPh sb="0" eb="2">
      <t>オマタ</t>
    </rPh>
    <rPh sb="2" eb="5">
      <t>ショウガッコウ</t>
    </rPh>
    <phoneticPr fontId="11"/>
  </si>
  <si>
    <t>5-21</t>
    <phoneticPr fontId="24"/>
  </si>
  <si>
    <t>海老原　百慧子</t>
    <rPh sb="0" eb="3">
      <t>エビハラ</t>
    </rPh>
    <rPh sb="4" eb="5">
      <t>ヒャク</t>
    </rPh>
    <rPh sb="5" eb="6">
      <t>ケイ</t>
    </rPh>
    <rPh sb="6" eb="7">
      <t>コ</t>
    </rPh>
    <phoneticPr fontId="11"/>
  </si>
  <si>
    <t>5-29</t>
    <phoneticPr fontId="24"/>
  </si>
  <si>
    <t>辻　怜樹</t>
    <rPh sb="0" eb="1">
      <t>ツジ</t>
    </rPh>
    <rPh sb="2" eb="3">
      <t>レイ</t>
    </rPh>
    <rPh sb="3" eb="4">
      <t>ジュ</t>
    </rPh>
    <phoneticPr fontId="11"/>
  </si>
  <si>
    <t>5-25</t>
    <phoneticPr fontId="24"/>
  </si>
  <si>
    <t>山路　瑠依</t>
    <rPh sb="0" eb="2">
      <t>ヤマジ</t>
    </rPh>
    <rPh sb="3" eb="4">
      <t>ル</t>
    </rPh>
    <rPh sb="4" eb="5">
      <t>イ</t>
    </rPh>
    <phoneticPr fontId="11"/>
  </si>
  <si>
    <t>5-33</t>
    <phoneticPr fontId="24"/>
  </si>
  <si>
    <t>谷水　陽音</t>
    <rPh sb="0" eb="1">
      <t>タニ</t>
    </rPh>
    <rPh sb="1" eb="2">
      <t>ミズ</t>
    </rPh>
    <rPh sb="3" eb="4">
      <t>ヨウ</t>
    </rPh>
    <rPh sb="4" eb="5">
      <t>ネ</t>
    </rPh>
    <phoneticPr fontId="11"/>
  </si>
  <si>
    <t>5-37</t>
    <phoneticPr fontId="24"/>
  </si>
  <si>
    <t>飛岡　愛心</t>
    <rPh sb="0" eb="1">
      <t>ト</t>
    </rPh>
    <rPh sb="1" eb="2">
      <t>オカ</t>
    </rPh>
    <rPh sb="3" eb="4">
      <t>アイ</t>
    </rPh>
    <rPh sb="4" eb="5">
      <t>ココロ</t>
    </rPh>
    <phoneticPr fontId="11"/>
  </si>
  <si>
    <t>5-18</t>
    <phoneticPr fontId="24"/>
  </si>
  <si>
    <t>杉本　花</t>
    <rPh sb="0" eb="2">
      <t>スギモト</t>
    </rPh>
    <rPh sb="3" eb="4">
      <t>ハナ</t>
    </rPh>
    <phoneticPr fontId="11"/>
  </si>
  <si>
    <t>5-39</t>
    <phoneticPr fontId="24"/>
  </si>
  <si>
    <t>上永　陽奈子</t>
    <rPh sb="0" eb="1">
      <t>ウエ</t>
    </rPh>
    <rPh sb="1" eb="2">
      <t>ナガ</t>
    </rPh>
    <rPh sb="3" eb="4">
      <t>ヒ</t>
    </rPh>
    <rPh sb="4" eb="5">
      <t>ナ</t>
    </rPh>
    <rPh sb="5" eb="6">
      <t>コ</t>
    </rPh>
    <phoneticPr fontId="11"/>
  </si>
  <si>
    <t>5-26</t>
    <phoneticPr fontId="24"/>
  </si>
  <si>
    <t>坂口　姫由梨</t>
    <rPh sb="0" eb="2">
      <t>サカグチ</t>
    </rPh>
    <rPh sb="3" eb="4">
      <t>ヒメ</t>
    </rPh>
    <rPh sb="4" eb="5">
      <t>ユ</t>
    </rPh>
    <rPh sb="5" eb="6">
      <t>リ</t>
    </rPh>
    <phoneticPr fontId="11"/>
  </si>
  <si>
    <t>5-30</t>
    <phoneticPr fontId="24"/>
  </si>
  <si>
    <t>林　杏奈</t>
    <rPh sb="0" eb="1">
      <t>ハヤシ</t>
    </rPh>
    <rPh sb="2" eb="4">
      <t>アンナ</t>
    </rPh>
    <phoneticPr fontId="11"/>
  </si>
  <si>
    <t>5-35</t>
    <phoneticPr fontId="24"/>
  </si>
  <si>
    <t>鈴木　聖菜</t>
    <rPh sb="0" eb="2">
      <t>スズキ</t>
    </rPh>
    <rPh sb="3" eb="4">
      <t>セイ</t>
    </rPh>
    <rPh sb="4" eb="5">
      <t>ナ</t>
    </rPh>
    <phoneticPr fontId="11"/>
  </si>
  <si>
    <t>5-43</t>
    <phoneticPr fontId="24"/>
  </si>
  <si>
    <t>藤野　美沙</t>
    <rPh sb="0" eb="2">
      <t>フジノ</t>
    </rPh>
    <rPh sb="3" eb="5">
      <t>ミサ</t>
    </rPh>
    <phoneticPr fontId="11"/>
  </si>
  <si>
    <t>5-19</t>
    <phoneticPr fontId="24"/>
  </si>
  <si>
    <t>横山　あみ</t>
    <rPh sb="0" eb="2">
      <t>ヨコヤマ</t>
    </rPh>
    <phoneticPr fontId="11"/>
  </si>
  <si>
    <t>5-23</t>
    <phoneticPr fontId="24"/>
  </si>
  <si>
    <t>尾崎　咲耶</t>
    <rPh sb="0" eb="2">
      <t>オザキ</t>
    </rPh>
    <rPh sb="3" eb="4">
      <t>サ</t>
    </rPh>
    <rPh sb="4" eb="5">
      <t>ヤ</t>
    </rPh>
    <phoneticPr fontId="11"/>
  </si>
  <si>
    <t>5-27</t>
    <phoneticPr fontId="24"/>
  </si>
  <si>
    <t>竹内　渚</t>
    <rPh sb="0" eb="2">
      <t>タケウチ</t>
    </rPh>
    <rPh sb="3" eb="4">
      <t>ナギサ</t>
    </rPh>
    <phoneticPr fontId="11"/>
  </si>
  <si>
    <t>5-31</t>
    <phoneticPr fontId="24"/>
  </si>
  <si>
    <t>林　杏香</t>
    <rPh sb="0" eb="1">
      <t>ハヤシ</t>
    </rPh>
    <rPh sb="2" eb="3">
      <t>アン</t>
    </rPh>
    <rPh sb="3" eb="4">
      <t>カ</t>
    </rPh>
    <phoneticPr fontId="11"/>
  </si>
  <si>
    <t>5-34</t>
    <phoneticPr fontId="24"/>
  </si>
  <si>
    <t>肥田野　優子</t>
    <rPh sb="0" eb="3">
      <t>ヒダノ</t>
    </rPh>
    <rPh sb="4" eb="6">
      <t>ユウコ</t>
    </rPh>
    <phoneticPr fontId="11"/>
  </si>
  <si>
    <t>津陸上クラブ・5</t>
    <rPh sb="0" eb="1">
      <t>ツ</t>
    </rPh>
    <rPh sb="1" eb="3">
      <t>リクジョウ</t>
    </rPh>
    <phoneticPr fontId="11"/>
  </si>
  <si>
    <t>5-44</t>
    <phoneticPr fontId="24"/>
  </si>
  <si>
    <t>岸江　流羽</t>
    <rPh sb="0" eb="1">
      <t>キシ</t>
    </rPh>
    <rPh sb="1" eb="2">
      <t>エ</t>
    </rPh>
    <rPh sb="3" eb="4">
      <t>リュウ</t>
    </rPh>
    <rPh sb="4" eb="5">
      <t>ハネ</t>
    </rPh>
    <phoneticPr fontId="11"/>
  </si>
  <si>
    <t>5-40</t>
    <phoneticPr fontId="24"/>
  </si>
  <si>
    <t>豊味　真和</t>
    <rPh sb="0" eb="1">
      <t>トヨ</t>
    </rPh>
    <rPh sb="1" eb="2">
      <t>アジ</t>
    </rPh>
    <rPh sb="3" eb="4">
      <t>マ</t>
    </rPh>
    <rPh sb="4" eb="5">
      <t>ワ</t>
    </rPh>
    <phoneticPr fontId="11"/>
  </si>
  <si>
    <t>上野ＡＣ・5</t>
    <rPh sb="0" eb="2">
      <t>ウエノ</t>
    </rPh>
    <phoneticPr fontId="11"/>
  </si>
  <si>
    <t>5-41</t>
    <phoneticPr fontId="24"/>
  </si>
  <si>
    <t>嶋田　佳純</t>
    <rPh sb="0" eb="1">
      <t>シマ</t>
    </rPh>
    <rPh sb="1" eb="2">
      <t>タ</t>
    </rPh>
    <rPh sb="3" eb="4">
      <t>カ</t>
    </rPh>
    <rPh sb="4" eb="5">
      <t>ジュン</t>
    </rPh>
    <phoneticPr fontId="11"/>
  </si>
  <si>
    <t>5-22</t>
    <phoneticPr fontId="24"/>
  </si>
  <si>
    <t>大西　彩加</t>
    <rPh sb="0" eb="2">
      <t>オオニシ</t>
    </rPh>
    <rPh sb="3" eb="5">
      <t>アヤカ</t>
    </rPh>
    <phoneticPr fontId="11"/>
  </si>
  <si>
    <t>5-42</t>
    <phoneticPr fontId="24"/>
  </si>
  <si>
    <t>竹郷　千咲</t>
    <rPh sb="0" eb="1">
      <t>タケ</t>
    </rPh>
    <rPh sb="1" eb="2">
      <t>ゴウ</t>
    </rPh>
    <rPh sb="3" eb="4">
      <t>セン</t>
    </rPh>
    <rPh sb="4" eb="5">
      <t>サ</t>
    </rPh>
    <phoneticPr fontId="11"/>
  </si>
  <si>
    <t>5-38</t>
    <phoneticPr fontId="24"/>
  </si>
  <si>
    <t>6-1</t>
    <phoneticPr fontId="24"/>
  </si>
  <si>
    <t>小菅　瑛弘</t>
    <rPh sb="0" eb="2">
      <t>コスゲ</t>
    </rPh>
    <rPh sb="3" eb="4">
      <t>エイ</t>
    </rPh>
    <rPh sb="4" eb="5">
      <t>ヒロ</t>
    </rPh>
    <phoneticPr fontId="11"/>
  </si>
  <si>
    <t>6-6</t>
    <phoneticPr fontId="24"/>
  </si>
  <si>
    <t>土井　匠</t>
    <rPh sb="0" eb="2">
      <t>ドイ</t>
    </rPh>
    <rPh sb="3" eb="4">
      <t>タクミ</t>
    </rPh>
    <phoneticPr fontId="11"/>
  </si>
  <si>
    <t>厚生ＡＣ・6</t>
    <rPh sb="0" eb="2">
      <t>コウセイ</t>
    </rPh>
    <phoneticPr fontId="11"/>
  </si>
  <si>
    <t>6-11</t>
    <phoneticPr fontId="24"/>
  </si>
  <si>
    <t>中村　祐太郎</t>
    <rPh sb="0" eb="2">
      <t>ナカムラ</t>
    </rPh>
    <rPh sb="3" eb="4">
      <t>ユウ</t>
    </rPh>
    <rPh sb="4" eb="6">
      <t>タロウ</t>
    </rPh>
    <phoneticPr fontId="11"/>
  </si>
  <si>
    <t>多気ＲＣ・6</t>
    <rPh sb="0" eb="2">
      <t>タキ</t>
    </rPh>
    <phoneticPr fontId="11"/>
  </si>
  <si>
    <t>6-16</t>
    <phoneticPr fontId="24"/>
  </si>
  <si>
    <t>西田　崇人</t>
    <rPh sb="0" eb="2">
      <t>ニシダ</t>
    </rPh>
    <rPh sb="3" eb="4">
      <t>スウ</t>
    </rPh>
    <rPh sb="4" eb="5">
      <t>ヒト</t>
    </rPh>
    <phoneticPr fontId="11"/>
  </si>
  <si>
    <t>津陸上クラブ・6</t>
    <rPh sb="0" eb="1">
      <t>ツ</t>
    </rPh>
    <rPh sb="1" eb="3">
      <t>リクジョウ</t>
    </rPh>
    <phoneticPr fontId="11"/>
  </si>
  <si>
    <t>6-21</t>
    <phoneticPr fontId="24"/>
  </si>
  <si>
    <t>高橋　空大</t>
    <rPh sb="0" eb="2">
      <t>タカハシ</t>
    </rPh>
    <rPh sb="3" eb="4">
      <t>ソラ</t>
    </rPh>
    <rPh sb="4" eb="5">
      <t>ダイ</t>
    </rPh>
    <phoneticPr fontId="11"/>
  </si>
  <si>
    <t>一志Ｂｅａｓｔ・6</t>
    <rPh sb="0" eb="2">
      <t>イチシ</t>
    </rPh>
    <phoneticPr fontId="11"/>
  </si>
  <si>
    <t>6-26</t>
    <phoneticPr fontId="24"/>
  </si>
  <si>
    <t>前田　章芳</t>
    <rPh sb="0" eb="2">
      <t>マエダ</t>
    </rPh>
    <rPh sb="3" eb="4">
      <t>ショウ</t>
    </rPh>
    <rPh sb="4" eb="5">
      <t>ホウ</t>
    </rPh>
    <phoneticPr fontId="11"/>
  </si>
  <si>
    <t>上野ＡＣ・6</t>
    <rPh sb="0" eb="2">
      <t>ウエノ</t>
    </rPh>
    <phoneticPr fontId="11"/>
  </si>
  <si>
    <t>6-31</t>
    <phoneticPr fontId="24"/>
  </si>
  <si>
    <t>田中　将信</t>
    <rPh sb="0" eb="2">
      <t>タナカ</t>
    </rPh>
    <rPh sb="3" eb="5">
      <t>マサノブ</t>
    </rPh>
    <phoneticPr fontId="11"/>
  </si>
  <si>
    <t>橋南スポーツクラブ・6</t>
    <rPh sb="0" eb="1">
      <t>キョウ</t>
    </rPh>
    <rPh sb="1" eb="2">
      <t>ナン</t>
    </rPh>
    <phoneticPr fontId="11"/>
  </si>
  <si>
    <t>6-2</t>
    <phoneticPr fontId="24"/>
  </si>
  <si>
    <t>西田　翔輝</t>
    <rPh sb="0" eb="2">
      <t>ニシダ</t>
    </rPh>
    <rPh sb="3" eb="4">
      <t>ショウ</t>
    </rPh>
    <rPh sb="4" eb="5">
      <t>カガヤ</t>
    </rPh>
    <phoneticPr fontId="11"/>
  </si>
  <si>
    <t>Ｊ＆Ｅ久居・6</t>
    <rPh sb="3" eb="5">
      <t>ヒサイ</t>
    </rPh>
    <phoneticPr fontId="11"/>
  </si>
  <si>
    <t>6-7</t>
    <phoneticPr fontId="24"/>
  </si>
  <si>
    <t>明田　佳親</t>
    <rPh sb="0" eb="1">
      <t>アキ</t>
    </rPh>
    <rPh sb="1" eb="2">
      <t>タ</t>
    </rPh>
    <rPh sb="3" eb="4">
      <t>カ</t>
    </rPh>
    <rPh sb="4" eb="5">
      <t>オヤ</t>
    </rPh>
    <phoneticPr fontId="11"/>
  </si>
  <si>
    <t>神社魂陸上競技教室・6</t>
    <rPh sb="0" eb="9">
      <t>ジンジャダマシイリクジョウキョウギキョウシツ</t>
    </rPh>
    <phoneticPr fontId="11"/>
  </si>
  <si>
    <t>6-12</t>
    <phoneticPr fontId="24"/>
  </si>
  <si>
    <t>山添　琳玖翔</t>
    <rPh sb="0" eb="2">
      <t>ヤマゾエ</t>
    </rPh>
    <rPh sb="3" eb="4">
      <t>リン</t>
    </rPh>
    <rPh sb="4" eb="5">
      <t>ク</t>
    </rPh>
    <rPh sb="5" eb="6">
      <t>ショウ</t>
    </rPh>
    <phoneticPr fontId="11"/>
  </si>
  <si>
    <t>6-17</t>
    <phoneticPr fontId="24"/>
  </si>
  <si>
    <t>寺際　幹太</t>
    <rPh sb="0" eb="1">
      <t>テラ</t>
    </rPh>
    <rPh sb="1" eb="2">
      <t>キワ</t>
    </rPh>
    <rPh sb="3" eb="4">
      <t>カン</t>
    </rPh>
    <rPh sb="4" eb="5">
      <t>タ</t>
    </rPh>
    <phoneticPr fontId="11"/>
  </si>
  <si>
    <t>6-22</t>
    <phoneticPr fontId="24"/>
  </si>
  <si>
    <t>中垣内　太智</t>
    <rPh sb="0" eb="1">
      <t>ナカ</t>
    </rPh>
    <rPh sb="1" eb="2">
      <t>カキ</t>
    </rPh>
    <rPh sb="2" eb="3">
      <t>ウチ</t>
    </rPh>
    <rPh sb="4" eb="5">
      <t>フト</t>
    </rPh>
    <rPh sb="5" eb="6">
      <t>トモ</t>
    </rPh>
    <phoneticPr fontId="11"/>
  </si>
  <si>
    <t>6-27</t>
    <phoneticPr fontId="24"/>
  </si>
  <si>
    <t>小田　高弘</t>
    <rPh sb="0" eb="2">
      <t>オダ</t>
    </rPh>
    <rPh sb="3" eb="4">
      <t>タカ</t>
    </rPh>
    <rPh sb="4" eb="5">
      <t>ヒロ</t>
    </rPh>
    <phoneticPr fontId="11"/>
  </si>
  <si>
    <t>美杉陸上クラブ・6</t>
    <rPh sb="0" eb="2">
      <t>ミスギ</t>
    </rPh>
    <rPh sb="2" eb="4">
      <t>リクジョウ</t>
    </rPh>
    <phoneticPr fontId="11"/>
  </si>
  <si>
    <t>6-32</t>
    <phoneticPr fontId="24"/>
  </si>
  <si>
    <t>逢坂　龍輝</t>
    <rPh sb="0" eb="1">
      <t>ホウ</t>
    </rPh>
    <rPh sb="1" eb="2">
      <t>サカ</t>
    </rPh>
    <rPh sb="3" eb="4">
      <t>リュウ</t>
    </rPh>
    <rPh sb="4" eb="5">
      <t>カガヤ</t>
    </rPh>
    <phoneticPr fontId="11"/>
  </si>
  <si>
    <t>6-3</t>
    <phoneticPr fontId="24"/>
  </si>
  <si>
    <t>山中　雄介</t>
    <rPh sb="0" eb="2">
      <t>ヤマナカ</t>
    </rPh>
    <rPh sb="3" eb="5">
      <t>ユウスケ</t>
    </rPh>
    <phoneticPr fontId="11"/>
  </si>
  <si>
    <t>6-8</t>
    <phoneticPr fontId="24"/>
  </si>
  <si>
    <t>橋本　侑弥</t>
    <rPh sb="0" eb="2">
      <t>ハシモト</t>
    </rPh>
    <rPh sb="3" eb="4">
      <t>ユウ</t>
    </rPh>
    <rPh sb="4" eb="5">
      <t>ヤ</t>
    </rPh>
    <phoneticPr fontId="11"/>
  </si>
  <si>
    <t>6-13</t>
    <phoneticPr fontId="24"/>
  </si>
  <si>
    <t>原　晴賢</t>
    <rPh sb="0" eb="1">
      <t>ハラ</t>
    </rPh>
    <rPh sb="2" eb="3">
      <t>ハ</t>
    </rPh>
    <rPh sb="3" eb="4">
      <t>カシコ</t>
    </rPh>
    <phoneticPr fontId="11"/>
  </si>
  <si>
    <t>藤原陸上クラブ・6</t>
    <rPh sb="0" eb="2">
      <t>フジワラ</t>
    </rPh>
    <rPh sb="2" eb="4">
      <t>リクジョウ</t>
    </rPh>
    <phoneticPr fontId="11"/>
  </si>
  <si>
    <t>6-18</t>
    <phoneticPr fontId="24"/>
  </si>
  <si>
    <t>古川　基生</t>
    <rPh sb="0" eb="2">
      <t>フルカワ</t>
    </rPh>
    <rPh sb="3" eb="4">
      <t>モト</t>
    </rPh>
    <rPh sb="4" eb="5">
      <t>キ</t>
    </rPh>
    <phoneticPr fontId="11"/>
  </si>
  <si>
    <t>6-23</t>
    <phoneticPr fontId="24"/>
  </si>
  <si>
    <t>山田　修大</t>
    <rPh sb="0" eb="2">
      <t>ヤマダ</t>
    </rPh>
    <rPh sb="3" eb="4">
      <t>シュウ</t>
    </rPh>
    <rPh sb="4" eb="5">
      <t>ダイ</t>
    </rPh>
    <phoneticPr fontId="11"/>
  </si>
  <si>
    <t>6-28</t>
    <phoneticPr fontId="24"/>
  </si>
  <si>
    <t>北村　勝音</t>
    <rPh sb="0" eb="2">
      <t>キタムラ</t>
    </rPh>
    <rPh sb="3" eb="4">
      <t>カツ</t>
    </rPh>
    <rPh sb="4" eb="5">
      <t>オト</t>
    </rPh>
    <phoneticPr fontId="11"/>
  </si>
  <si>
    <t>玉城陸上クラブ・6</t>
    <rPh sb="0" eb="2">
      <t>タマキ</t>
    </rPh>
    <rPh sb="2" eb="4">
      <t>リクジョウ</t>
    </rPh>
    <phoneticPr fontId="11"/>
  </si>
  <si>
    <t>6-33</t>
    <phoneticPr fontId="24"/>
  </si>
  <si>
    <t>垣内　祐哉</t>
    <rPh sb="0" eb="2">
      <t>カキウチ</t>
    </rPh>
    <rPh sb="3" eb="4">
      <t>ユウ</t>
    </rPh>
    <rPh sb="4" eb="5">
      <t>ヤ</t>
    </rPh>
    <phoneticPr fontId="11"/>
  </si>
  <si>
    <t>6-4</t>
    <phoneticPr fontId="24"/>
  </si>
  <si>
    <t>平松　千虎</t>
    <rPh sb="0" eb="2">
      <t>ヒラマツ</t>
    </rPh>
    <rPh sb="3" eb="4">
      <t>セン</t>
    </rPh>
    <rPh sb="4" eb="5">
      <t>トラ</t>
    </rPh>
    <phoneticPr fontId="11"/>
  </si>
  <si>
    <t>6-9</t>
    <phoneticPr fontId="24"/>
  </si>
  <si>
    <t>森田　晃敏</t>
    <rPh sb="0" eb="2">
      <t>モリタ</t>
    </rPh>
    <rPh sb="3" eb="4">
      <t>コウ</t>
    </rPh>
    <rPh sb="4" eb="5">
      <t>トシ</t>
    </rPh>
    <phoneticPr fontId="11"/>
  </si>
  <si>
    <t>6-14</t>
    <phoneticPr fontId="24"/>
  </si>
  <si>
    <t>山本　瑛仁</t>
    <rPh sb="0" eb="2">
      <t>ヤマモト</t>
    </rPh>
    <rPh sb="3" eb="4">
      <t>エイ</t>
    </rPh>
    <rPh sb="4" eb="5">
      <t>ジン</t>
    </rPh>
    <phoneticPr fontId="11"/>
  </si>
  <si>
    <t>志摩陸上クラブ・6</t>
    <rPh sb="0" eb="2">
      <t>シマ</t>
    </rPh>
    <rPh sb="2" eb="4">
      <t>リクジョウ</t>
    </rPh>
    <phoneticPr fontId="11"/>
  </si>
  <si>
    <t>6-19</t>
    <phoneticPr fontId="24"/>
  </si>
  <si>
    <t>上村　壮太</t>
    <rPh sb="0" eb="2">
      <t>ウエムラ</t>
    </rPh>
    <rPh sb="3" eb="5">
      <t>ソウタ</t>
    </rPh>
    <phoneticPr fontId="11"/>
  </si>
  <si>
    <t>6-24</t>
    <phoneticPr fontId="24"/>
  </si>
  <si>
    <t>池田　尊</t>
    <rPh sb="0" eb="2">
      <t>イケダ</t>
    </rPh>
    <rPh sb="3" eb="4">
      <t>ソン</t>
    </rPh>
    <phoneticPr fontId="11"/>
  </si>
  <si>
    <t>6-29</t>
    <phoneticPr fontId="24"/>
  </si>
  <si>
    <t>内藤　玲音</t>
    <rPh sb="0" eb="2">
      <t>ナイトウ</t>
    </rPh>
    <rPh sb="3" eb="4">
      <t>レイ</t>
    </rPh>
    <rPh sb="4" eb="5">
      <t>オト</t>
    </rPh>
    <phoneticPr fontId="11"/>
  </si>
  <si>
    <t>6-34</t>
    <phoneticPr fontId="24"/>
  </si>
  <si>
    <t>村田　友輝</t>
    <rPh sb="0" eb="2">
      <t>ムラタ</t>
    </rPh>
    <rPh sb="3" eb="4">
      <t>トモ</t>
    </rPh>
    <rPh sb="4" eb="5">
      <t>カガヤ</t>
    </rPh>
    <phoneticPr fontId="11"/>
  </si>
  <si>
    <t>6-5</t>
    <phoneticPr fontId="24"/>
  </si>
  <si>
    <t>橋本　真太朗</t>
    <rPh sb="0" eb="2">
      <t>ハシモト</t>
    </rPh>
    <rPh sb="3" eb="6">
      <t>シンタロウ</t>
    </rPh>
    <phoneticPr fontId="11"/>
  </si>
  <si>
    <t>6-10</t>
    <phoneticPr fontId="24"/>
  </si>
  <si>
    <t>池上　陽向</t>
    <rPh sb="0" eb="2">
      <t>イケガミ</t>
    </rPh>
    <rPh sb="3" eb="4">
      <t>ヒ</t>
    </rPh>
    <rPh sb="4" eb="5">
      <t>ム</t>
    </rPh>
    <phoneticPr fontId="11"/>
  </si>
  <si>
    <t>6-15</t>
    <phoneticPr fontId="24"/>
  </si>
  <si>
    <t>助田　快斗</t>
    <rPh sb="0" eb="1">
      <t>スケ</t>
    </rPh>
    <rPh sb="1" eb="2">
      <t>タ</t>
    </rPh>
    <rPh sb="3" eb="4">
      <t>カイ</t>
    </rPh>
    <rPh sb="4" eb="5">
      <t>ト</t>
    </rPh>
    <phoneticPr fontId="11"/>
  </si>
  <si>
    <t>6-20</t>
    <phoneticPr fontId="24"/>
  </si>
  <si>
    <t>上山　夏季</t>
    <rPh sb="0" eb="2">
      <t>ウエヤマ</t>
    </rPh>
    <rPh sb="3" eb="4">
      <t>ナツ</t>
    </rPh>
    <phoneticPr fontId="11"/>
  </si>
  <si>
    <t>6-25</t>
    <phoneticPr fontId="24"/>
  </si>
  <si>
    <t>吉川　緋彩</t>
    <rPh sb="3" eb="4">
      <t>ヒ</t>
    </rPh>
    <rPh sb="4" eb="5">
      <t>イロドリ</t>
    </rPh>
    <phoneticPr fontId="24"/>
  </si>
  <si>
    <t>6-30</t>
    <phoneticPr fontId="24"/>
  </si>
  <si>
    <t>野呂　仁人</t>
    <rPh sb="0" eb="2">
      <t>ノロ</t>
    </rPh>
    <rPh sb="3" eb="4">
      <t>ジン</t>
    </rPh>
    <rPh sb="4" eb="5">
      <t>ヒト</t>
    </rPh>
    <phoneticPr fontId="11"/>
  </si>
  <si>
    <t>6-61</t>
    <phoneticPr fontId="11"/>
  </si>
  <si>
    <t>山下　翔太</t>
    <rPh sb="0" eb="2">
      <t>ヤマシタ</t>
    </rPh>
    <rPh sb="3" eb="5">
      <t>ショウタ</t>
    </rPh>
    <phoneticPr fontId="11"/>
  </si>
  <si>
    <t>樋口　桃子</t>
    <rPh sb="0" eb="2">
      <t>ヒグチ</t>
    </rPh>
    <rPh sb="3" eb="5">
      <t>モモコ</t>
    </rPh>
    <phoneticPr fontId="11"/>
  </si>
  <si>
    <t>西村　華穂</t>
    <rPh sb="0" eb="2">
      <t>ニシムラ</t>
    </rPh>
    <rPh sb="3" eb="4">
      <t>カ</t>
    </rPh>
    <rPh sb="4" eb="5">
      <t>ホ</t>
    </rPh>
    <phoneticPr fontId="11"/>
  </si>
  <si>
    <t>6-40</t>
    <phoneticPr fontId="24"/>
  </si>
  <si>
    <t>中村　雪奈</t>
    <rPh sb="0" eb="2">
      <t>ナカムラ</t>
    </rPh>
    <rPh sb="3" eb="4">
      <t>ユキ</t>
    </rPh>
    <rPh sb="4" eb="5">
      <t>ナ</t>
    </rPh>
    <phoneticPr fontId="11"/>
  </si>
  <si>
    <t>6-43</t>
    <phoneticPr fontId="24"/>
  </si>
  <si>
    <t>鈴木　あかり</t>
    <rPh sb="0" eb="2">
      <t>スズキ</t>
    </rPh>
    <phoneticPr fontId="11"/>
  </si>
  <si>
    <t>6-49</t>
    <phoneticPr fontId="24"/>
  </si>
  <si>
    <t>米澤　葵</t>
    <rPh sb="0" eb="2">
      <t>ヨネザワ</t>
    </rPh>
    <rPh sb="3" eb="4">
      <t>アオイ</t>
    </rPh>
    <phoneticPr fontId="11"/>
  </si>
  <si>
    <t>6-39</t>
    <phoneticPr fontId="24"/>
  </si>
  <si>
    <t>村田　裕香</t>
    <rPh sb="0" eb="2">
      <t>ムラタ</t>
    </rPh>
    <rPh sb="3" eb="4">
      <t>ユウ</t>
    </rPh>
    <rPh sb="4" eb="5">
      <t>カ</t>
    </rPh>
    <phoneticPr fontId="11"/>
  </si>
  <si>
    <t>6-35</t>
    <phoneticPr fontId="24"/>
  </si>
  <si>
    <t>濱口　愛奈</t>
    <rPh sb="0" eb="2">
      <t>ハマグチ</t>
    </rPh>
    <rPh sb="3" eb="4">
      <t>アイ</t>
    </rPh>
    <rPh sb="4" eb="5">
      <t>ナ</t>
    </rPh>
    <phoneticPr fontId="11"/>
  </si>
  <si>
    <t>6-41</t>
    <phoneticPr fontId="24"/>
  </si>
  <si>
    <t>西脇　りか</t>
    <rPh sb="0" eb="2">
      <t>ニシワキ</t>
    </rPh>
    <phoneticPr fontId="11"/>
  </si>
  <si>
    <t>6-44</t>
    <phoneticPr fontId="24"/>
  </si>
  <si>
    <t>石松　愛添</t>
    <rPh sb="0" eb="2">
      <t>イシマツ</t>
    </rPh>
    <rPh sb="3" eb="4">
      <t>アイ</t>
    </rPh>
    <rPh sb="4" eb="5">
      <t>ソ</t>
    </rPh>
    <phoneticPr fontId="11"/>
  </si>
  <si>
    <t>6-38</t>
    <phoneticPr fontId="24"/>
  </si>
  <si>
    <t>山中　詩織</t>
    <rPh sb="0" eb="2">
      <t>ヤマナカ</t>
    </rPh>
    <rPh sb="3" eb="5">
      <t>シオリ</t>
    </rPh>
    <phoneticPr fontId="11"/>
  </si>
  <si>
    <t>6-47</t>
    <phoneticPr fontId="24"/>
  </si>
  <si>
    <t>西山　日乃香</t>
    <rPh sb="0" eb="2">
      <t>ニシヤマ</t>
    </rPh>
    <rPh sb="3" eb="4">
      <t>ヒ</t>
    </rPh>
    <rPh sb="4" eb="5">
      <t>ノ</t>
    </rPh>
    <rPh sb="5" eb="6">
      <t>カ</t>
    </rPh>
    <phoneticPr fontId="11"/>
  </si>
  <si>
    <t>前納　美南</t>
    <rPh sb="0" eb="1">
      <t>マエ</t>
    </rPh>
    <rPh sb="1" eb="2">
      <t>オサ</t>
    </rPh>
    <rPh sb="3" eb="4">
      <t>ミ</t>
    </rPh>
    <rPh sb="4" eb="5">
      <t>ミナミ</t>
    </rPh>
    <phoneticPr fontId="11"/>
  </si>
  <si>
    <t>6-48</t>
    <phoneticPr fontId="24"/>
  </si>
  <si>
    <t>森　愛美花</t>
    <rPh sb="0" eb="1">
      <t>モリ</t>
    </rPh>
    <rPh sb="2" eb="3">
      <t>アイ</t>
    </rPh>
    <rPh sb="3" eb="4">
      <t>ミ</t>
    </rPh>
    <rPh sb="4" eb="5">
      <t>カ</t>
    </rPh>
    <phoneticPr fontId="11"/>
  </si>
  <si>
    <t>6-50</t>
    <phoneticPr fontId="24"/>
  </si>
  <si>
    <t>安藤　みち子</t>
    <rPh sb="0" eb="2">
      <t>アンドウ</t>
    </rPh>
    <rPh sb="5" eb="6">
      <t>コ</t>
    </rPh>
    <phoneticPr fontId="11"/>
  </si>
  <si>
    <t>6-42</t>
    <phoneticPr fontId="24"/>
  </si>
  <si>
    <t>清水　綾乃</t>
    <rPh sb="0" eb="2">
      <t>シミズ</t>
    </rPh>
    <rPh sb="3" eb="5">
      <t>アヤノ</t>
    </rPh>
    <phoneticPr fontId="11"/>
  </si>
  <si>
    <t>6-45</t>
    <phoneticPr fontId="24"/>
  </si>
  <si>
    <t>谷　朋香</t>
    <rPh sb="0" eb="1">
      <t>タニ</t>
    </rPh>
    <rPh sb="2" eb="3">
      <t>トモ</t>
    </rPh>
    <rPh sb="3" eb="4">
      <t>カ</t>
    </rPh>
    <phoneticPr fontId="11"/>
  </si>
  <si>
    <t>6-36</t>
    <phoneticPr fontId="24"/>
  </si>
  <si>
    <t>平義　由衣</t>
    <rPh sb="0" eb="1">
      <t>ヒラ</t>
    </rPh>
    <rPh sb="1" eb="2">
      <t>ギ</t>
    </rPh>
    <rPh sb="3" eb="4">
      <t>ユ</t>
    </rPh>
    <rPh sb="4" eb="5">
      <t>イ</t>
    </rPh>
    <phoneticPr fontId="11"/>
  </si>
  <si>
    <t>6-37</t>
    <phoneticPr fontId="24"/>
  </si>
  <si>
    <t>福村　光香</t>
    <rPh sb="0" eb="2">
      <t>フクムラ</t>
    </rPh>
    <rPh sb="3" eb="4">
      <t>ヒカリ</t>
    </rPh>
    <rPh sb="4" eb="5">
      <t>カ</t>
    </rPh>
    <phoneticPr fontId="11"/>
  </si>
  <si>
    <t>6-46</t>
    <phoneticPr fontId="24"/>
  </si>
  <si>
    <t>中島　亜美</t>
    <rPh sb="0" eb="2">
      <t>ナカジマ</t>
    </rPh>
    <rPh sb="3" eb="5">
      <t>アミ</t>
    </rPh>
    <phoneticPr fontId="11"/>
  </si>
  <si>
    <t>山中　美空歩</t>
    <rPh sb="0" eb="2">
      <t>ヤマナカ</t>
    </rPh>
    <rPh sb="3" eb="4">
      <t>ミ</t>
    </rPh>
    <rPh sb="4" eb="5">
      <t>クウ</t>
    </rPh>
    <rPh sb="5" eb="6">
      <t>ホ</t>
    </rPh>
    <phoneticPr fontId="11"/>
  </si>
  <si>
    <t>6-51</t>
    <phoneticPr fontId="24"/>
  </si>
  <si>
    <t>西井　由佳</t>
    <rPh sb="0" eb="2">
      <t>ニシイ</t>
    </rPh>
    <rPh sb="3" eb="4">
      <t>ユ</t>
    </rPh>
    <rPh sb="4" eb="5">
      <t>カ</t>
    </rPh>
    <phoneticPr fontId="11"/>
  </si>
  <si>
    <t>田中　悠美子</t>
    <rPh sb="0" eb="2">
      <t>タナカ</t>
    </rPh>
    <rPh sb="3" eb="4">
      <t>ユウ</t>
    </rPh>
    <rPh sb="4" eb="5">
      <t>ミ</t>
    </rPh>
    <rPh sb="5" eb="6">
      <t>コ</t>
    </rPh>
    <phoneticPr fontId="11"/>
  </si>
  <si>
    <t>前川　維吹</t>
    <rPh sb="0" eb="2">
      <t>マエガワ</t>
    </rPh>
    <rPh sb="3" eb="4">
      <t>イ</t>
    </rPh>
    <rPh sb="4" eb="5">
      <t>フ</t>
    </rPh>
    <phoneticPr fontId="11"/>
  </si>
  <si>
    <t>山田　悠太</t>
    <rPh sb="0" eb="2">
      <t>ヤマダ</t>
    </rPh>
    <rPh sb="3" eb="4">
      <t>ユウ</t>
    </rPh>
    <rPh sb="4" eb="5">
      <t>タ</t>
    </rPh>
    <phoneticPr fontId="11"/>
  </si>
  <si>
    <t>稲垣　希建</t>
    <rPh sb="0" eb="2">
      <t>イナガキ</t>
    </rPh>
    <rPh sb="3" eb="4">
      <t>キ</t>
    </rPh>
    <rPh sb="4" eb="5">
      <t>ケン</t>
    </rPh>
    <phoneticPr fontId="11"/>
  </si>
  <si>
    <t>大森　健太郎</t>
    <rPh sb="0" eb="2">
      <t>オオモリ</t>
    </rPh>
    <rPh sb="3" eb="5">
      <t>ケンタ</t>
    </rPh>
    <rPh sb="5" eb="6">
      <t>ロウ</t>
    </rPh>
    <phoneticPr fontId="11"/>
  </si>
  <si>
    <t>喜田　悠矢</t>
    <rPh sb="0" eb="2">
      <t>キダ</t>
    </rPh>
    <rPh sb="3" eb="4">
      <t>ユウ</t>
    </rPh>
    <rPh sb="4" eb="5">
      <t>ヤ</t>
    </rPh>
    <phoneticPr fontId="11"/>
  </si>
  <si>
    <t>西尾　拓真</t>
    <rPh sb="0" eb="2">
      <t>ニシオ</t>
    </rPh>
    <rPh sb="3" eb="5">
      <t>タクマ</t>
    </rPh>
    <phoneticPr fontId="11"/>
  </si>
  <si>
    <t>喜田　健斗</t>
    <rPh sb="0" eb="2">
      <t>キダ</t>
    </rPh>
    <rPh sb="3" eb="4">
      <t>タケシ</t>
    </rPh>
    <rPh sb="4" eb="5">
      <t>ト</t>
    </rPh>
    <phoneticPr fontId="11"/>
  </si>
  <si>
    <t>薗部　桃果</t>
    <rPh sb="0" eb="2">
      <t>ソノベ</t>
    </rPh>
    <rPh sb="3" eb="5">
      <t>モモカ</t>
    </rPh>
    <phoneticPr fontId="11"/>
  </si>
  <si>
    <t>真川　翠</t>
    <rPh sb="0" eb="2">
      <t>サナガワ</t>
    </rPh>
    <rPh sb="3" eb="4">
      <t>ミドリ</t>
    </rPh>
    <phoneticPr fontId="11"/>
  </si>
  <si>
    <t>山本　瑠華</t>
    <rPh sb="0" eb="2">
      <t>ヤマモト</t>
    </rPh>
    <rPh sb="3" eb="4">
      <t>ル</t>
    </rPh>
    <rPh sb="4" eb="5">
      <t>カ</t>
    </rPh>
    <phoneticPr fontId="11"/>
  </si>
  <si>
    <t>増田　花美</t>
    <rPh sb="0" eb="2">
      <t>マスダ</t>
    </rPh>
    <rPh sb="3" eb="4">
      <t>ハナ</t>
    </rPh>
    <rPh sb="4" eb="5">
      <t>ミ</t>
    </rPh>
    <phoneticPr fontId="11"/>
  </si>
  <si>
    <t>西山　かん菜</t>
    <rPh sb="0" eb="2">
      <t>ニシヤマ</t>
    </rPh>
    <rPh sb="5" eb="6">
      <t>ナ</t>
    </rPh>
    <phoneticPr fontId="11"/>
  </si>
  <si>
    <t>美杉陸上クラブ・１</t>
    <rPh sb="0" eb="2">
      <t>ミスギ</t>
    </rPh>
    <rPh sb="2" eb="4">
      <t>リクジョウ</t>
    </rPh>
    <phoneticPr fontId="11"/>
  </si>
  <si>
    <t>家崎　日向</t>
    <rPh sb="0" eb="1">
      <t>イエ</t>
    </rPh>
    <rPh sb="1" eb="2">
      <t>ザキ</t>
    </rPh>
    <rPh sb="3" eb="5">
      <t>ヒナタ</t>
    </rPh>
    <phoneticPr fontId="11"/>
  </si>
  <si>
    <t>浦崎　陽色</t>
    <rPh sb="0" eb="2">
      <t>ウラサキ</t>
    </rPh>
    <rPh sb="3" eb="4">
      <t>ヒ</t>
    </rPh>
    <rPh sb="4" eb="5">
      <t>イロ</t>
    </rPh>
    <phoneticPr fontId="11"/>
  </si>
  <si>
    <t>チームＧ松陸・２</t>
    <rPh sb="4" eb="5">
      <t>マツ</t>
    </rPh>
    <rPh sb="5" eb="6">
      <t>リク</t>
    </rPh>
    <phoneticPr fontId="11"/>
  </si>
  <si>
    <t>岡崎　桐吾</t>
    <rPh sb="0" eb="2">
      <t>オカザキ</t>
    </rPh>
    <rPh sb="3" eb="4">
      <t>トウ</t>
    </rPh>
    <rPh sb="4" eb="5">
      <t>ゴ</t>
    </rPh>
    <phoneticPr fontId="11"/>
  </si>
  <si>
    <t>多気ＲＣ・２</t>
    <rPh sb="0" eb="2">
      <t>タキ</t>
    </rPh>
    <phoneticPr fontId="11"/>
  </si>
  <si>
    <t>藤田　颯斗</t>
    <rPh sb="0" eb="2">
      <t>フジタ</t>
    </rPh>
    <rPh sb="3" eb="4">
      <t>ソウ</t>
    </rPh>
    <rPh sb="4" eb="5">
      <t>ト</t>
    </rPh>
    <phoneticPr fontId="11"/>
  </si>
  <si>
    <t>松本　美紅</t>
    <rPh sb="0" eb="2">
      <t>マツモト</t>
    </rPh>
    <rPh sb="3" eb="5">
      <t>ミク</t>
    </rPh>
    <phoneticPr fontId="11"/>
  </si>
  <si>
    <t>小菅　愛莉</t>
    <rPh sb="0" eb="2">
      <t>コスゲ</t>
    </rPh>
    <rPh sb="3" eb="4">
      <t>アイ</t>
    </rPh>
    <rPh sb="4" eb="5">
      <t>リ</t>
    </rPh>
    <phoneticPr fontId="11"/>
  </si>
  <si>
    <t>堀　七瀬</t>
    <rPh sb="0" eb="1">
      <t>ホリ</t>
    </rPh>
    <rPh sb="2" eb="3">
      <t>ナナ</t>
    </rPh>
    <rPh sb="3" eb="4">
      <t>セ</t>
    </rPh>
    <phoneticPr fontId="11"/>
  </si>
  <si>
    <t>前野　佑衣</t>
    <rPh sb="0" eb="2">
      <t>マエノ</t>
    </rPh>
    <rPh sb="3" eb="4">
      <t>ユウ</t>
    </rPh>
    <rPh sb="4" eb="5">
      <t>イ</t>
    </rPh>
    <phoneticPr fontId="11"/>
  </si>
  <si>
    <t>小笠原　都</t>
    <rPh sb="0" eb="3">
      <t>オガサワラ</t>
    </rPh>
    <rPh sb="4" eb="5">
      <t>ミヤコ</t>
    </rPh>
    <phoneticPr fontId="11"/>
  </si>
  <si>
    <t>Ｊ＆Ｅ久居・２</t>
    <rPh sb="3" eb="5">
      <t>ヒサイ</t>
    </rPh>
    <phoneticPr fontId="11"/>
  </si>
  <si>
    <t>奥田　菜々美</t>
    <rPh sb="0" eb="2">
      <t>オクダ</t>
    </rPh>
    <rPh sb="3" eb="6">
      <t>ナナミ</t>
    </rPh>
    <phoneticPr fontId="11"/>
  </si>
  <si>
    <t>一志Beast・5</t>
    <rPh sb="0" eb="2">
      <t>イチシ</t>
    </rPh>
    <phoneticPr fontId="11"/>
  </si>
  <si>
    <t>橋南スポーツクラブ・5</t>
    <rPh sb="0" eb="2">
      <t>キョウナン</t>
    </rPh>
    <phoneticPr fontId="11"/>
  </si>
  <si>
    <t>竹株　征司</t>
    <rPh sb="0" eb="1">
      <t>タケ</t>
    </rPh>
    <rPh sb="1" eb="2">
      <t>カブ</t>
    </rPh>
    <rPh sb="3" eb="4">
      <t>セイ</t>
    </rPh>
    <rPh sb="4" eb="5">
      <t>シ</t>
    </rPh>
    <phoneticPr fontId="11"/>
  </si>
  <si>
    <t>辻　玲樹</t>
    <rPh sb="0" eb="1">
      <t>ツジ</t>
    </rPh>
    <rPh sb="2" eb="3">
      <t>レイ</t>
    </rPh>
    <rPh sb="3" eb="4">
      <t>ジュ</t>
    </rPh>
    <phoneticPr fontId="11"/>
  </si>
  <si>
    <t>藤原　瑶</t>
    <rPh sb="0" eb="2">
      <t>フジワラ</t>
    </rPh>
    <rPh sb="3" eb="4">
      <t>ヨウ</t>
    </rPh>
    <phoneticPr fontId="5"/>
  </si>
  <si>
    <t>一志Beast・５</t>
    <rPh sb="0" eb="2">
      <t>イチシ</t>
    </rPh>
    <phoneticPr fontId="11"/>
  </si>
  <si>
    <t>嶋田　佳純</t>
    <rPh sb="0" eb="2">
      <t>シマダ</t>
    </rPh>
    <rPh sb="3" eb="4">
      <t>カ</t>
    </rPh>
    <rPh sb="4" eb="5">
      <t>ジュン</t>
    </rPh>
    <phoneticPr fontId="11"/>
  </si>
  <si>
    <t>西田　翔輝</t>
    <rPh sb="0" eb="2">
      <t>ニシダ</t>
    </rPh>
    <rPh sb="3" eb="4">
      <t>ショウ</t>
    </rPh>
    <rPh sb="4" eb="5">
      <t>カガヤ</t>
    </rPh>
    <phoneticPr fontId="24"/>
  </si>
  <si>
    <t>Ｊ＆Ｅ久居・6</t>
    <rPh sb="3" eb="5">
      <t>ヒサイ</t>
    </rPh>
    <phoneticPr fontId="24"/>
  </si>
  <si>
    <t>池上　陽向</t>
    <rPh sb="0" eb="2">
      <t>イケガミ</t>
    </rPh>
    <rPh sb="3" eb="4">
      <t>ヒ</t>
    </rPh>
    <rPh sb="4" eb="5">
      <t>コウ</t>
    </rPh>
    <phoneticPr fontId="11"/>
  </si>
  <si>
    <t>多気ＲＣ・6</t>
    <rPh sb="0" eb="2">
      <t>タキ</t>
    </rPh>
    <phoneticPr fontId="24"/>
  </si>
  <si>
    <t>津陸上クラブ・6</t>
    <rPh sb="0" eb="1">
      <t>ツ</t>
    </rPh>
    <rPh sb="1" eb="3">
      <t>リクジョウ</t>
    </rPh>
    <phoneticPr fontId="24"/>
  </si>
  <si>
    <t>一志Ｂｅａｓｔ・6</t>
    <rPh sb="0" eb="2">
      <t>イチシ</t>
    </rPh>
    <phoneticPr fontId="24"/>
  </si>
  <si>
    <t>池田　尊</t>
    <rPh sb="0" eb="2">
      <t>イケダ</t>
    </rPh>
    <rPh sb="3" eb="4">
      <t>トウト</t>
    </rPh>
    <phoneticPr fontId="11"/>
  </si>
  <si>
    <t>上野ＡＣ・6</t>
    <rPh sb="0" eb="2">
      <t>ウエノ</t>
    </rPh>
    <phoneticPr fontId="24"/>
  </si>
  <si>
    <t>北村　勝音</t>
    <rPh sb="0" eb="2">
      <t>キタムラ</t>
    </rPh>
    <rPh sb="3" eb="4">
      <t>カ</t>
    </rPh>
    <rPh sb="4" eb="5">
      <t>オト</t>
    </rPh>
    <phoneticPr fontId="11"/>
  </si>
  <si>
    <t>橋南スポーツクラブ・6</t>
    <rPh sb="0" eb="1">
      <t>キョウ</t>
    </rPh>
    <rPh sb="1" eb="2">
      <t>ナン</t>
    </rPh>
    <phoneticPr fontId="24"/>
  </si>
  <si>
    <t>玉城陸上クラブ・6</t>
    <rPh sb="0" eb="2">
      <t>タマキ</t>
    </rPh>
    <rPh sb="2" eb="4">
      <t>リクジョウ</t>
    </rPh>
    <phoneticPr fontId="24"/>
  </si>
  <si>
    <t>中村　祐太郎</t>
    <rPh sb="0" eb="2">
      <t>ナカムラ</t>
    </rPh>
    <rPh sb="3" eb="6">
      <t>ユウタロウ</t>
    </rPh>
    <phoneticPr fontId="11"/>
  </si>
  <si>
    <t>6-59</t>
    <phoneticPr fontId="24"/>
  </si>
  <si>
    <t>6-60</t>
    <phoneticPr fontId="24"/>
  </si>
  <si>
    <t>村田　友輝</t>
    <rPh sb="0" eb="2">
      <t>ムラタ</t>
    </rPh>
    <rPh sb="3" eb="4">
      <t>ユウ</t>
    </rPh>
    <rPh sb="4" eb="5">
      <t>カガヤ</t>
    </rPh>
    <phoneticPr fontId="11"/>
  </si>
  <si>
    <t>美杉陸上クラブ・６</t>
    <rPh sb="0" eb="2">
      <t>ミスギ</t>
    </rPh>
    <rPh sb="2" eb="4">
      <t>リクジョウ</t>
    </rPh>
    <phoneticPr fontId="24"/>
  </si>
  <si>
    <t>西井　由佳</t>
    <rPh sb="0" eb="2">
      <t>ニシイ</t>
    </rPh>
    <rPh sb="3" eb="5">
      <t>ユカ</t>
    </rPh>
    <phoneticPr fontId="11"/>
  </si>
  <si>
    <t>美杉陸上クラブ・6</t>
    <rPh sb="0" eb="2">
      <t>ミスギ</t>
    </rPh>
    <rPh sb="2" eb="4">
      <t>リクジョウ</t>
    </rPh>
    <phoneticPr fontId="24"/>
  </si>
  <si>
    <t>6-52</t>
    <phoneticPr fontId="24"/>
  </si>
  <si>
    <t>米澤　葵</t>
    <rPh sb="0" eb="2">
      <t>ヨネザワ</t>
    </rPh>
    <rPh sb="3" eb="4">
      <t>アオイ</t>
    </rPh>
    <phoneticPr fontId="24"/>
  </si>
  <si>
    <t>6-52</t>
    <phoneticPr fontId="24"/>
  </si>
  <si>
    <t>五十子　夕萌</t>
    <rPh sb="0" eb="2">
      <t>ゴジュウ</t>
    </rPh>
    <rPh sb="2" eb="3">
      <t>コ</t>
    </rPh>
    <rPh sb="4" eb="5">
      <t>ユウ</t>
    </rPh>
    <rPh sb="5" eb="6">
      <t>モエ</t>
    </rPh>
    <phoneticPr fontId="11"/>
  </si>
  <si>
    <t>五十子　叶</t>
    <rPh sb="0" eb="2">
      <t>ゴジュウ</t>
    </rPh>
    <rPh sb="2" eb="3">
      <t>コ</t>
    </rPh>
    <rPh sb="4" eb="5">
      <t>カナ</t>
    </rPh>
    <phoneticPr fontId="11"/>
  </si>
  <si>
    <t>3-15</t>
    <phoneticPr fontId="24"/>
  </si>
  <si>
    <t>3-30</t>
    <phoneticPr fontId="24"/>
  </si>
  <si>
    <t>阪　一輝</t>
    <rPh sb="0" eb="1">
      <t>サカ</t>
    </rPh>
    <rPh sb="2" eb="3">
      <t>イチ</t>
    </rPh>
    <rPh sb="3" eb="4">
      <t>カガヤ</t>
    </rPh>
    <phoneticPr fontId="24"/>
  </si>
  <si>
    <t>5-43</t>
    <phoneticPr fontId="24"/>
  </si>
  <si>
    <t>飛岡　璃心</t>
    <rPh sb="0" eb="1">
      <t>ト</t>
    </rPh>
    <rPh sb="1" eb="2">
      <t>オカ</t>
    </rPh>
    <rPh sb="3" eb="4">
      <t>リ</t>
    </rPh>
    <rPh sb="4" eb="5">
      <t>ココロ</t>
    </rPh>
    <phoneticPr fontId="11"/>
  </si>
  <si>
    <t>4-7</t>
    <phoneticPr fontId="11"/>
  </si>
  <si>
    <t>4-3</t>
    <phoneticPr fontId="11"/>
  </si>
  <si>
    <t>4-11</t>
    <phoneticPr fontId="11"/>
  </si>
  <si>
    <t>4-15</t>
    <phoneticPr fontId="11"/>
  </si>
  <si>
    <t>4-19</t>
    <phoneticPr fontId="11"/>
  </si>
  <si>
    <t>3-21</t>
    <phoneticPr fontId="24"/>
  </si>
  <si>
    <t>DNS</t>
    <phoneticPr fontId="11"/>
  </si>
  <si>
    <t>3-23</t>
    <phoneticPr fontId="24"/>
  </si>
  <si>
    <t>3-25</t>
    <phoneticPr fontId="24"/>
  </si>
  <si>
    <t>DNS</t>
    <phoneticPr fontId="11"/>
  </si>
  <si>
    <t>3-27</t>
    <phoneticPr fontId="24"/>
  </si>
  <si>
    <t>3-22</t>
    <phoneticPr fontId="24"/>
  </si>
  <si>
    <t>3-24</t>
    <phoneticPr fontId="24"/>
  </si>
  <si>
    <t>3-28</t>
    <phoneticPr fontId="24"/>
  </si>
  <si>
    <t>DNS</t>
    <phoneticPr fontId="11"/>
  </si>
  <si>
    <t>DNS</t>
    <phoneticPr fontId="11"/>
  </si>
  <si>
    <t>走種目</t>
    <phoneticPr fontId="11"/>
  </si>
  <si>
    <t>DNS</t>
    <phoneticPr fontId="11"/>
  </si>
  <si>
    <t>走種目</t>
    <phoneticPr fontId="11"/>
  </si>
  <si>
    <t>DNS</t>
    <phoneticPr fontId="11"/>
  </si>
  <si>
    <t>DNS</t>
    <phoneticPr fontId="11"/>
  </si>
  <si>
    <t>走種目</t>
    <phoneticPr fontId="11"/>
  </si>
  <si>
    <t>走種目</t>
    <phoneticPr fontId="11"/>
  </si>
  <si>
    <t>DNS</t>
    <phoneticPr fontId="11"/>
  </si>
  <si>
    <t>DNS</t>
    <phoneticPr fontId="11"/>
  </si>
  <si>
    <t>DNS</t>
    <phoneticPr fontId="11"/>
  </si>
  <si>
    <t>DNS</t>
    <phoneticPr fontId="11"/>
  </si>
  <si>
    <t>14’　ジュニアアスリートフェスティバル　RESULT</t>
    <phoneticPr fontId="11"/>
  </si>
  <si>
    <t>DNS</t>
    <phoneticPr fontId="11"/>
  </si>
  <si>
    <t>DNS</t>
    <phoneticPr fontId="11"/>
  </si>
  <si>
    <t>DNS</t>
    <phoneticPr fontId="11"/>
  </si>
  <si>
    <t>DNS</t>
    <phoneticPr fontId="11"/>
  </si>
  <si>
    <t>DNS</t>
    <phoneticPr fontId="11"/>
  </si>
  <si>
    <t>DNS</t>
    <phoneticPr fontId="11"/>
  </si>
  <si>
    <t>DNS</t>
    <phoneticPr fontId="11"/>
  </si>
  <si>
    <t>DNS</t>
    <phoneticPr fontId="11"/>
  </si>
  <si>
    <t>走種目</t>
    <phoneticPr fontId="11"/>
  </si>
  <si>
    <t>DNS</t>
    <phoneticPr fontId="11"/>
  </si>
  <si>
    <t>6-59</t>
    <phoneticPr fontId="24"/>
  </si>
  <si>
    <t>6-58</t>
    <phoneticPr fontId="24"/>
  </si>
  <si>
    <t>6-57</t>
    <phoneticPr fontId="24"/>
  </si>
  <si>
    <t>DNS</t>
    <phoneticPr fontId="11"/>
  </si>
  <si>
    <t>DNS</t>
    <phoneticPr fontId="11"/>
  </si>
  <si>
    <t>6-4</t>
    <phoneticPr fontId="24"/>
  </si>
  <si>
    <t>6-29</t>
    <phoneticPr fontId="24"/>
  </si>
  <si>
    <t>6-21</t>
    <phoneticPr fontId="24"/>
  </si>
  <si>
    <r>
      <t>D</t>
    </r>
    <r>
      <rPr>
        <sz val="11"/>
        <color theme="1"/>
        <rFont val="ＭＳ Ｐゴシック"/>
        <family val="2"/>
        <charset val="128"/>
        <scheme val="minor"/>
      </rPr>
      <t>NS</t>
    </r>
    <phoneticPr fontId="11"/>
  </si>
  <si>
    <t>1-1</t>
    <phoneticPr fontId="24"/>
  </si>
  <si>
    <t>1-2</t>
    <phoneticPr fontId="24"/>
  </si>
  <si>
    <t>1-15</t>
    <phoneticPr fontId="24"/>
  </si>
  <si>
    <t>1-11</t>
    <phoneticPr fontId="24"/>
  </si>
  <si>
    <t>1-4</t>
    <phoneticPr fontId="24"/>
  </si>
  <si>
    <t>1-10</t>
    <phoneticPr fontId="24"/>
  </si>
  <si>
    <t>1-7</t>
    <phoneticPr fontId="24"/>
  </si>
  <si>
    <t>1-16</t>
    <phoneticPr fontId="24"/>
  </si>
  <si>
    <t>1-5</t>
    <phoneticPr fontId="24"/>
  </si>
  <si>
    <t>1-18</t>
    <phoneticPr fontId="24"/>
  </si>
  <si>
    <t>1-9</t>
    <phoneticPr fontId="24"/>
  </si>
  <si>
    <t>1-3</t>
    <phoneticPr fontId="24"/>
  </si>
  <si>
    <t>2-3</t>
    <phoneticPr fontId="24"/>
  </si>
  <si>
    <t>2-2</t>
    <phoneticPr fontId="24"/>
  </si>
  <si>
    <t>2-9</t>
    <phoneticPr fontId="24"/>
  </si>
  <si>
    <t>2-11</t>
    <phoneticPr fontId="24"/>
  </si>
  <si>
    <t>2-1</t>
    <phoneticPr fontId="24"/>
  </si>
  <si>
    <t>2-7</t>
    <phoneticPr fontId="24"/>
  </si>
  <si>
    <t>2-12</t>
    <phoneticPr fontId="24"/>
  </si>
  <si>
    <t>2-5</t>
    <phoneticPr fontId="24"/>
  </si>
  <si>
    <t>2-6</t>
    <phoneticPr fontId="24"/>
  </si>
  <si>
    <t>2-8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</si>
</sst>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  <numFmt numFmtId="181" formatCode="mm:ss.00"/>
    <numFmt numFmtId="182" formatCode="0.0_ 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P創英角ﾎﾟｯﾌﾟ体"/>
      <family val="3"/>
      <charset val="128"/>
    </font>
    <font>
      <sz val="10"/>
      <name val="ＭＳ Ｐゴシック"/>
      <family val="3"/>
      <charset val="128"/>
    </font>
    <font>
      <b/>
      <sz val="12"/>
      <name val="HG創英角ﾎﾟｯﾌﾟ体"/>
      <family val="3"/>
      <charset val="128"/>
    </font>
    <font>
      <sz val="6"/>
      <name val="ＭＳ Ｐゴシック"/>
      <family val="3"/>
      <charset val="128"/>
    </font>
    <font>
      <b/>
      <sz val="12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0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HGP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14"/>
      <color indexed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indexed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0">
    <xf numFmtId="0" fontId="5" fillId="0" borderId="0" xfId="0" applyFont="1"/>
    <xf numFmtId="0" fontId="6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7" fillId="0" borderId="0" xfId="0" applyFont="1"/>
    <xf numFmtId="0" fontId="12" fillId="0" borderId="0" xfId="3" applyFont="1" applyAlignment="1">
      <alignment vertical="center"/>
    </xf>
    <xf numFmtId="0" fontId="13" fillId="0" borderId="0" xfId="3" applyFont="1">
      <alignment vertical="center"/>
    </xf>
    <xf numFmtId="0" fontId="7" fillId="0" borderId="0" xfId="3" applyFont="1">
      <alignment vertical="center"/>
    </xf>
    <xf numFmtId="0" fontId="13" fillId="0" borderId="4" xfId="0" applyFont="1" applyBorder="1" applyAlignment="1">
      <alignment horizontal="right"/>
    </xf>
    <xf numFmtId="178" fontId="7" fillId="0" borderId="0" xfId="0" applyNumberFormat="1" applyFont="1"/>
    <xf numFmtId="179" fontId="5" fillId="0" borderId="0" xfId="0" applyNumberFormat="1" applyFont="1"/>
    <xf numFmtId="178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178" fontId="6" fillId="0" borderId="3" xfId="0" applyNumberFormat="1" applyFont="1" applyFill="1" applyBorder="1"/>
    <xf numFmtId="179" fontId="6" fillId="0" borderId="3" xfId="0" applyNumberFormat="1" applyFont="1" applyFill="1" applyBorder="1" applyAlignment="1">
      <alignment horizontal="right"/>
    </xf>
    <xf numFmtId="179" fontId="5" fillId="0" borderId="0" xfId="0" applyNumberFormat="1" applyFont="1" applyFill="1" applyBorder="1"/>
    <xf numFmtId="1" fontId="6" fillId="0" borderId="0" xfId="0" applyNumberFormat="1" applyFont="1" applyFill="1" applyBorder="1"/>
    <xf numFmtId="179" fontId="6" fillId="0" borderId="0" xfId="0" applyNumberFormat="1" applyFont="1" applyFill="1" applyBorder="1"/>
    <xf numFmtId="178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79" fontId="5" fillId="0" borderId="0" xfId="0" applyNumberFormat="1" applyFont="1" applyFill="1"/>
    <xf numFmtId="0" fontId="5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 applyAlignment="1"/>
    <xf numFmtId="178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76" fontId="6" fillId="0" borderId="3" xfId="0" applyNumberFormat="1" applyFont="1" applyFill="1" applyBorder="1"/>
    <xf numFmtId="180" fontId="6" fillId="0" borderId="3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79" fontId="6" fillId="0" borderId="3" xfId="0" applyNumberFormat="1" applyFont="1" applyFill="1" applyBorder="1"/>
    <xf numFmtId="0" fontId="1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3" xfId="1" applyFont="1" applyBorder="1" applyAlignment="1">
      <alignment horizontal="center" vertical="center"/>
    </xf>
    <xf numFmtId="49" fontId="16" fillId="0" borderId="0" xfId="4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/>
    <xf numFmtId="177" fontId="6" fillId="0" borderId="3" xfId="0" applyNumberFormat="1" applyFont="1" applyFill="1" applyBorder="1"/>
    <xf numFmtId="177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6" fontId="6" fillId="0" borderId="8" xfId="0" applyNumberFormat="1" applyFont="1" applyFill="1" applyBorder="1"/>
    <xf numFmtId="176" fontId="6" fillId="0" borderId="0" xfId="0" applyNumberFormat="1" applyFont="1" applyFill="1" applyBorder="1" applyAlignment="1">
      <alignment horizontal="left"/>
    </xf>
    <xf numFmtId="176" fontId="6" fillId="0" borderId="12" xfId="0" applyNumberFormat="1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left" vertical="center"/>
    </xf>
    <xf numFmtId="176" fontId="19" fillId="0" borderId="11" xfId="0" applyNumberFormat="1" applyFont="1" applyFill="1" applyBorder="1" applyAlignment="1">
      <alignment horizontal="left" vertical="center"/>
    </xf>
    <xf numFmtId="176" fontId="19" fillId="0" borderId="14" xfId="0" applyNumberFormat="1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center"/>
    </xf>
    <xf numFmtId="182" fontId="6" fillId="0" borderId="3" xfId="0" applyNumberFormat="1" applyFont="1" applyFill="1" applyBorder="1" applyAlignment="1"/>
    <xf numFmtId="176" fontId="7" fillId="0" borderId="13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left"/>
    </xf>
    <xf numFmtId="1" fontId="7" fillId="0" borderId="13" xfId="0" applyNumberFormat="1" applyFont="1" applyFill="1" applyBorder="1" applyAlignment="1">
      <alignment horizontal="left"/>
    </xf>
    <xf numFmtId="0" fontId="10" fillId="0" borderId="4" xfId="3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178" fontId="13" fillId="0" borderId="3" xfId="3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3" fillId="0" borderId="3" xfId="0" applyNumberFormat="1" applyFont="1" applyFill="1" applyBorder="1" applyAlignment="1">
      <alignment horizontal="center" vertical="center"/>
    </xf>
    <xf numFmtId="0" fontId="21" fillId="0" borderId="0" xfId="3" applyFont="1" applyAlignment="1">
      <alignment horizontal="left" vertical="center"/>
    </xf>
    <xf numFmtId="177" fontId="7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81" fontId="6" fillId="0" borderId="3" xfId="0" applyNumberFormat="1" applyFont="1" applyFill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49" fontId="7" fillId="0" borderId="12" xfId="0" applyNumberFormat="1" applyFont="1" applyFill="1" applyBorder="1" applyAlignment="1">
      <alignment horizontal="left"/>
    </xf>
    <xf numFmtId="176" fontId="7" fillId="0" borderId="12" xfId="0" applyNumberFormat="1" applyFont="1" applyFill="1" applyBorder="1" applyAlignment="1">
      <alignment horizontal="left"/>
    </xf>
    <xf numFmtId="177" fontId="7" fillId="0" borderId="12" xfId="0" applyNumberFormat="1" applyFont="1" applyFill="1" applyBorder="1" applyAlignment="1">
      <alignment horizontal="left"/>
    </xf>
    <xf numFmtId="179" fontId="7" fillId="0" borderId="12" xfId="0" applyNumberFormat="1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3" fillId="0" borderId="3" xfId="4" applyNumberFormat="1" applyFont="1" applyBorder="1" applyAlignment="1">
      <alignment horizontal="center" vertical="center"/>
    </xf>
    <xf numFmtId="49" fontId="23" fillId="2" borderId="3" xfId="4" applyNumberFormat="1" applyFont="1" applyFill="1" applyBorder="1" applyAlignment="1">
      <alignment horizontal="center" vertical="center"/>
    </xf>
    <xf numFmtId="49" fontId="28" fillId="2" borderId="15" xfId="4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28" fillId="2" borderId="9" xfId="4" applyNumberFormat="1" applyFont="1" applyFill="1" applyBorder="1" applyAlignment="1">
      <alignment horizontal="center" vertical="center"/>
    </xf>
    <xf numFmtId="49" fontId="28" fillId="0" borderId="9" xfId="4" applyNumberFormat="1" applyFont="1" applyBorder="1" applyAlignment="1">
      <alignment horizontal="center" vertical="center"/>
    </xf>
    <xf numFmtId="49" fontId="29" fillId="0" borderId="9" xfId="4" applyNumberFormat="1" applyFont="1" applyBorder="1" applyAlignment="1">
      <alignment horizontal="center" vertical="center"/>
    </xf>
    <xf numFmtId="49" fontId="27" fillId="0" borderId="15" xfId="4" applyNumberFormat="1" applyFont="1" applyBorder="1" applyAlignment="1">
      <alignment horizontal="center" vertical="center"/>
    </xf>
    <xf numFmtId="49" fontId="27" fillId="0" borderId="9" xfId="4" applyNumberFormat="1" applyFont="1" applyBorder="1" applyAlignment="1">
      <alignment horizontal="center" vertical="center"/>
    </xf>
    <xf numFmtId="49" fontId="28" fillId="0" borderId="15" xfId="4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28" fillId="0" borderId="3" xfId="4" applyNumberFormat="1" applyFont="1" applyBorder="1" applyAlignment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23" fillId="0" borderId="9" xfId="4" applyNumberFormat="1" applyFont="1" applyBorder="1" applyAlignment="1">
      <alignment horizontal="center" vertical="center"/>
    </xf>
    <xf numFmtId="49" fontId="23" fillId="2" borderId="9" xfId="4" applyNumberFormat="1" applyFont="1" applyFill="1" applyBorder="1" applyAlignment="1">
      <alignment horizontal="center" vertical="center"/>
    </xf>
    <xf numFmtId="49" fontId="27" fillId="2" borderId="9" xfId="4" applyNumberFormat="1" applyFont="1" applyFill="1" applyBorder="1" applyAlignment="1">
      <alignment horizontal="center" vertical="center"/>
    </xf>
    <xf numFmtId="0" fontId="26" fillId="0" borderId="3" xfId="1" applyFont="1" applyBorder="1" applyAlignment="1" applyProtection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9" fontId="28" fillId="2" borderId="3" xfId="4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2" fillId="0" borderId="3" xfId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49" fontId="28" fillId="0" borderId="21" xfId="4" applyNumberFormat="1" applyFont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3" fillId="0" borderId="12" xfId="7" applyFont="1" applyBorder="1" applyAlignment="1">
      <alignment horizontal="center" vertical="center"/>
    </xf>
    <xf numFmtId="49" fontId="27" fillId="0" borderId="3" xfId="4" applyNumberFormat="1" applyFont="1" applyBorder="1" applyAlignment="1">
      <alignment horizontal="center" vertical="center"/>
    </xf>
    <xf numFmtId="49" fontId="27" fillId="2" borderId="3" xfId="4" applyNumberFormat="1" applyFont="1" applyFill="1" applyBorder="1" applyAlignment="1">
      <alignment horizontal="center" vertical="center"/>
    </xf>
    <xf numFmtId="49" fontId="29" fillId="0" borderId="3" xfId="4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7" fontId="6" fillId="2" borderId="3" xfId="0" applyNumberFormat="1" applyFont="1" applyFill="1" applyBorder="1" applyAlignment="1">
      <alignment horizontal="right"/>
    </xf>
    <xf numFmtId="176" fontId="6" fillId="2" borderId="3" xfId="0" applyNumberFormat="1" applyFont="1" applyFill="1" applyBorder="1"/>
    <xf numFmtId="0" fontId="25" fillId="2" borderId="3" xfId="0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right"/>
    </xf>
    <xf numFmtId="180" fontId="6" fillId="2" borderId="3" xfId="0" applyNumberFormat="1" applyFont="1" applyFill="1" applyBorder="1"/>
    <xf numFmtId="0" fontId="26" fillId="2" borderId="3" xfId="0" quotePrefix="1" applyFont="1" applyFill="1" applyBorder="1" applyAlignment="1">
      <alignment horizontal="center" vertical="center"/>
    </xf>
    <xf numFmtId="1" fontId="6" fillId="2" borderId="3" xfId="0" applyNumberFormat="1" applyFont="1" applyFill="1" applyBorder="1"/>
    <xf numFmtId="0" fontId="34" fillId="0" borderId="3" xfId="1" applyFont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82" fontId="6" fillId="2" borderId="3" xfId="0" applyNumberFormat="1" applyFont="1" applyFill="1" applyBorder="1" applyAlignment="1"/>
    <xf numFmtId="178" fontId="6" fillId="2" borderId="3" xfId="0" applyNumberFormat="1" applyFont="1" applyFill="1" applyBorder="1"/>
    <xf numFmtId="49" fontId="23" fillId="2" borderId="15" xfId="4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29" fillId="2" borderId="3" xfId="4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9" fontId="23" fillId="2" borderId="18" xfId="4" applyNumberFormat="1" applyFont="1" applyFill="1" applyBorder="1" applyAlignment="1">
      <alignment horizontal="center" vertical="center"/>
    </xf>
    <xf numFmtId="49" fontId="27" fillId="0" borderId="17" xfId="4" applyNumberFormat="1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/>
    <xf numFmtId="178" fontId="6" fillId="2" borderId="3" xfId="0" applyNumberFormat="1" applyFont="1" applyFill="1" applyBorder="1" applyAlignment="1">
      <alignment horizontal="right"/>
    </xf>
    <xf numFmtId="0" fontId="26" fillId="2" borderId="3" xfId="1" applyFont="1" applyFill="1" applyBorder="1" applyAlignment="1" applyProtection="1">
      <alignment horizontal="center" vertical="center"/>
    </xf>
    <xf numFmtId="49" fontId="27" fillId="2" borderId="18" xfId="4" applyNumberFormat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49" fontId="27" fillId="2" borderId="15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 vertical="center"/>
    </xf>
    <xf numFmtId="181" fontId="6" fillId="2" borderId="3" xfId="0" applyNumberFormat="1" applyFont="1" applyFill="1" applyBorder="1" applyAlignment="1">
      <alignment horizontal="right"/>
    </xf>
    <xf numFmtId="0" fontId="3" fillId="2" borderId="3" xfId="7" applyFont="1" applyFill="1" applyBorder="1" applyAlignment="1">
      <alignment horizontal="center" vertical="center"/>
    </xf>
    <xf numFmtId="0" fontId="3" fillId="2" borderId="12" xfId="7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0" fillId="2" borderId="12" xfId="1" applyFont="1" applyFill="1" applyBorder="1" applyAlignment="1">
      <alignment horizontal="center" vertical="center"/>
    </xf>
    <xf numFmtId="49" fontId="28" fillId="0" borderId="20" xfId="4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28" fillId="2" borderId="12" xfId="4" applyNumberFormat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47" fontId="2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7" fontId="2" fillId="0" borderId="3" xfId="7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1" xfId="7" applyFont="1" applyBorder="1" applyAlignment="1">
      <alignment horizontal="center" vertical="center"/>
    </xf>
    <xf numFmtId="49" fontId="28" fillId="0" borderId="9" xfId="4" applyNumberFormat="1" applyFont="1" applyFill="1" applyBorder="1" applyAlignment="1">
      <alignment horizontal="center" vertical="center"/>
    </xf>
    <xf numFmtId="0" fontId="2" fillId="0" borderId="21" xfId="7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/>
    </xf>
    <xf numFmtId="49" fontId="29" fillId="0" borderId="9" xfId="4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2" borderId="19" xfId="7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20" fillId="0" borderId="9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0" xfId="3" applyFont="1" applyAlignment="1">
      <alignment horizontal="left" vertical="center"/>
    </xf>
    <xf numFmtId="0" fontId="10" fillId="0" borderId="4" xfId="3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77" fontId="6" fillId="0" borderId="10" xfId="0" applyNumberFormat="1" applyFont="1" applyBorder="1" applyAlignment="1">
      <alignment horizontal="right"/>
    </xf>
    <xf numFmtId="0" fontId="31" fillId="2" borderId="3" xfId="1" applyFont="1" applyFill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2" borderId="3" xfId="1" applyFont="1" applyFill="1" applyBorder="1" applyAlignment="1">
      <alignment horizontal="center" vertical="center"/>
    </xf>
    <xf numFmtId="49" fontId="28" fillId="0" borderId="12" xfId="4" applyNumberFormat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29" fillId="2" borderId="3" xfId="1" applyFont="1" applyFill="1" applyBorder="1" applyAlignment="1">
      <alignment horizontal="center" vertical="center"/>
    </xf>
    <xf numFmtId="0" fontId="30" fillId="2" borderId="3" xfId="1" applyFont="1" applyFill="1" applyBorder="1" applyAlignment="1">
      <alignment horizontal="center" vertical="center"/>
    </xf>
    <xf numFmtId="181" fontId="6" fillId="2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</cellXfs>
  <cellStyles count="10">
    <cellStyle name="標準" xfId="0" builtinId="0"/>
    <cellStyle name="標準 2" xfId="1"/>
    <cellStyle name="標準 3" xfId="6"/>
    <cellStyle name="標準 3 2" xfId="7"/>
    <cellStyle name="標準 3 3" xfId="8"/>
    <cellStyle name="標準 4" xfId="5"/>
    <cellStyle name="標準 4 2" xfId="9"/>
    <cellStyle name="標準 5" xfId="2"/>
    <cellStyle name="標準_Sheet1" xfId="4"/>
    <cellStyle name="標準_オープン1・２年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cxxfm@yahoo.co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httokuda@lilac.ocn.ne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komaki-h@amigo2.ne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httokuda@lilac.ocn.ne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httokuda@lilac.ocn.ne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httokuda@lilac.ocn.ne.j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0"/>
  <sheetViews>
    <sheetView zoomScale="70" zoomScaleNormal="70" workbookViewId="0">
      <selection activeCell="C7" sqref="C7:F15"/>
    </sheetView>
  </sheetViews>
  <sheetFormatPr defaultRowHeight="17.25"/>
  <cols>
    <col min="1" max="1" width="5" style="6" customWidth="1"/>
    <col min="2" max="2" width="7.5" style="6" customWidth="1"/>
    <col min="3" max="3" width="15.625" style="6" customWidth="1"/>
    <col min="4" max="4" width="25" style="6" customWidth="1"/>
    <col min="5" max="5" width="10" style="31" customWidth="1"/>
    <col min="6" max="11" width="10" style="6" customWidth="1"/>
    <col min="12" max="16384" width="9" style="6"/>
  </cols>
  <sheetData>
    <row r="1" spans="1:11">
      <c r="B1" s="190" t="s">
        <v>486</v>
      </c>
      <c r="C1" s="191"/>
      <c r="D1" s="191"/>
      <c r="E1" s="191"/>
    </row>
    <row r="2" spans="1:11">
      <c r="B2" s="64"/>
      <c r="C2" s="53"/>
      <c r="D2" s="53"/>
      <c r="E2" s="53"/>
    </row>
    <row r="4" spans="1:11">
      <c r="A4" s="192" t="s">
        <v>25</v>
      </c>
      <c r="B4" s="193"/>
      <c r="E4" s="63"/>
      <c r="G4" s="59"/>
      <c r="I4" s="59"/>
      <c r="K4" s="59"/>
    </row>
    <row r="5" spans="1:11">
      <c r="A5" s="62"/>
      <c r="B5" s="62"/>
      <c r="E5" s="58" t="s">
        <v>480</v>
      </c>
      <c r="F5" s="55"/>
      <c r="G5" s="59" t="s">
        <v>4</v>
      </c>
      <c r="I5" s="60" t="s">
        <v>5</v>
      </c>
      <c r="J5" s="55"/>
      <c r="K5" s="61" t="s">
        <v>6</v>
      </c>
    </row>
    <row r="6" spans="1:11">
      <c r="B6" s="56" t="s">
        <v>7</v>
      </c>
      <c r="C6" s="56" t="s">
        <v>8</v>
      </c>
      <c r="D6" s="56" t="s">
        <v>9</v>
      </c>
      <c r="E6" s="88" t="s">
        <v>10</v>
      </c>
      <c r="F6" s="66" t="s">
        <v>11</v>
      </c>
      <c r="G6" s="89" t="s">
        <v>12</v>
      </c>
      <c r="H6" s="67" t="s">
        <v>11</v>
      </c>
      <c r="I6" s="89" t="s">
        <v>13</v>
      </c>
      <c r="J6" s="66" t="s">
        <v>11</v>
      </c>
      <c r="K6" s="57"/>
    </row>
    <row r="7" spans="1:11" ht="17.25" customHeight="1">
      <c r="A7" s="43">
        <v>1</v>
      </c>
      <c r="B7" s="105" t="s">
        <v>58</v>
      </c>
      <c r="C7" s="42" t="s">
        <v>41</v>
      </c>
      <c r="D7" s="99" t="s">
        <v>38</v>
      </c>
      <c r="E7" s="65">
        <v>8.4</v>
      </c>
      <c r="F7" s="36">
        <f t="shared" ref="F7:F18" si="0">ROUND(25.4347*(25.5-E7*2.1)^1.34,0)</f>
        <v>403</v>
      </c>
      <c r="G7" s="18">
        <v>3.31</v>
      </c>
      <c r="H7" s="36">
        <f t="shared" ref="H7:H18" si="1">ROUND(0.14354*(100*G7-1.77)^1.385,0)</f>
        <v>440</v>
      </c>
      <c r="I7" s="19">
        <v>31.58</v>
      </c>
      <c r="J7" s="36">
        <f t="shared" ref="J7:J18" si="2">ROUND(10.14*(I7-3)^1.02,0)</f>
        <v>310</v>
      </c>
      <c r="K7" s="36">
        <f t="shared" ref="K7:K18" si="3">ROUND(F7+H7+J7,0)</f>
        <v>1153</v>
      </c>
    </row>
    <row r="8" spans="1:11" ht="17.25" customHeight="1">
      <c r="A8" s="43">
        <v>2</v>
      </c>
      <c r="B8" s="100" t="s">
        <v>57</v>
      </c>
      <c r="C8" s="39" t="s">
        <v>453</v>
      </c>
      <c r="D8" s="99" t="s">
        <v>38</v>
      </c>
      <c r="E8" s="65">
        <v>8.4</v>
      </c>
      <c r="F8" s="36">
        <f t="shared" si="0"/>
        <v>403</v>
      </c>
      <c r="G8" s="18">
        <v>3.2</v>
      </c>
      <c r="H8" s="36">
        <f t="shared" si="1"/>
        <v>420</v>
      </c>
      <c r="I8" s="19">
        <v>27.61</v>
      </c>
      <c r="J8" s="36">
        <f t="shared" si="2"/>
        <v>266</v>
      </c>
      <c r="K8" s="36">
        <f t="shared" si="3"/>
        <v>1089</v>
      </c>
    </row>
    <row r="9" spans="1:11" ht="17.25" customHeight="1">
      <c r="A9" s="43">
        <v>3</v>
      </c>
      <c r="B9" s="101" t="s">
        <v>455</v>
      </c>
      <c r="C9" s="132" t="s">
        <v>456</v>
      </c>
      <c r="D9" s="143">
        <v>3</v>
      </c>
      <c r="E9" s="65">
        <v>8.6999999999999993</v>
      </c>
      <c r="F9" s="36">
        <f t="shared" si="0"/>
        <v>360</v>
      </c>
      <c r="G9" s="18">
        <v>3</v>
      </c>
      <c r="H9" s="36">
        <f t="shared" si="1"/>
        <v>384</v>
      </c>
      <c r="I9" s="19">
        <v>25.52</v>
      </c>
      <c r="J9" s="36">
        <f t="shared" si="2"/>
        <v>243</v>
      </c>
      <c r="K9" s="36">
        <f t="shared" si="3"/>
        <v>987</v>
      </c>
    </row>
    <row r="10" spans="1:11" ht="17.25" customHeight="1">
      <c r="A10" s="43">
        <v>4</v>
      </c>
      <c r="B10" s="101" t="s">
        <v>61</v>
      </c>
      <c r="C10" s="42" t="s">
        <v>45</v>
      </c>
      <c r="D10" s="42" t="s">
        <v>38</v>
      </c>
      <c r="E10" s="65">
        <v>8.5</v>
      </c>
      <c r="F10" s="36">
        <f t="shared" si="0"/>
        <v>389</v>
      </c>
      <c r="G10" s="18">
        <v>3.21</v>
      </c>
      <c r="H10" s="36">
        <f t="shared" si="1"/>
        <v>422</v>
      </c>
      <c r="I10" s="19">
        <v>16.649999999999999</v>
      </c>
      <c r="J10" s="36">
        <f t="shared" si="2"/>
        <v>146</v>
      </c>
      <c r="K10" s="36">
        <f t="shared" si="3"/>
        <v>957</v>
      </c>
    </row>
    <row r="11" spans="1:11" ht="17.25" customHeight="1">
      <c r="A11" s="43">
        <v>5</v>
      </c>
      <c r="B11" s="102" t="s">
        <v>65</v>
      </c>
      <c r="C11" s="39" t="s">
        <v>51</v>
      </c>
      <c r="D11" s="99" t="s">
        <v>38</v>
      </c>
      <c r="E11" s="65">
        <v>8.6</v>
      </c>
      <c r="F11" s="36">
        <f t="shared" si="0"/>
        <v>374</v>
      </c>
      <c r="G11" s="18">
        <v>3</v>
      </c>
      <c r="H11" s="36">
        <f t="shared" si="1"/>
        <v>384</v>
      </c>
      <c r="I11" s="19">
        <v>18.2</v>
      </c>
      <c r="J11" s="36">
        <f t="shared" si="2"/>
        <v>163</v>
      </c>
      <c r="K11" s="36">
        <f t="shared" si="3"/>
        <v>921</v>
      </c>
    </row>
    <row r="12" spans="1:11" ht="17.25" customHeight="1">
      <c r="A12" s="43">
        <v>6</v>
      </c>
      <c r="B12" s="131" t="s">
        <v>66</v>
      </c>
      <c r="C12" s="39" t="s">
        <v>52</v>
      </c>
      <c r="D12" s="99" t="s">
        <v>53</v>
      </c>
      <c r="E12" s="65">
        <v>9.1</v>
      </c>
      <c r="F12" s="36">
        <f t="shared" si="0"/>
        <v>305</v>
      </c>
      <c r="G12" s="18">
        <v>2.77</v>
      </c>
      <c r="H12" s="36">
        <f t="shared" si="1"/>
        <v>344</v>
      </c>
      <c r="I12" s="19">
        <v>25.81</v>
      </c>
      <c r="J12" s="36">
        <f t="shared" si="2"/>
        <v>246</v>
      </c>
      <c r="K12" s="36">
        <f t="shared" si="3"/>
        <v>895</v>
      </c>
    </row>
    <row r="13" spans="1:11" ht="17.25" customHeight="1">
      <c r="A13" s="43">
        <v>7</v>
      </c>
      <c r="B13" s="102" t="s">
        <v>63</v>
      </c>
      <c r="C13" s="42" t="s">
        <v>48</v>
      </c>
      <c r="D13" s="42" t="s">
        <v>43</v>
      </c>
      <c r="E13" s="65">
        <v>9.5</v>
      </c>
      <c r="F13" s="36">
        <f t="shared" si="0"/>
        <v>253</v>
      </c>
      <c r="G13" s="18">
        <v>2.4900000000000002</v>
      </c>
      <c r="H13" s="36">
        <f t="shared" si="1"/>
        <v>296</v>
      </c>
      <c r="I13" s="19">
        <v>24.04</v>
      </c>
      <c r="J13" s="36">
        <f t="shared" si="2"/>
        <v>227</v>
      </c>
      <c r="K13" s="36">
        <f t="shared" si="3"/>
        <v>776</v>
      </c>
    </row>
    <row r="14" spans="1:11" ht="17.25" customHeight="1">
      <c r="A14" s="43">
        <v>8</v>
      </c>
      <c r="B14" s="131" t="s">
        <v>62</v>
      </c>
      <c r="C14" s="42" t="s">
        <v>46</v>
      </c>
      <c r="D14" s="42" t="s">
        <v>47</v>
      </c>
      <c r="E14" s="65">
        <v>9.1999999999999993</v>
      </c>
      <c r="F14" s="36">
        <f t="shared" si="0"/>
        <v>292</v>
      </c>
      <c r="G14" s="18">
        <v>2.88</v>
      </c>
      <c r="H14" s="36">
        <f t="shared" si="1"/>
        <v>363</v>
      </c>
      <c r="I14" s="19">
        <v>13.89</v>
      </c>
      <c r="J14" s="36">
        <f t="shared" si="2"/>
        <v>116</v>
      </c>
      <c r="K14" s="36">
        <f t="shared" si="3"/>
        <v>771</v>
      </c>
    </row>
    <row r="15" spans="1:11" ht="17.25" customHeight="1">
      <c r="A15" s="43">
        <v>9</v>
      </c>
      <c r="B15" s="131" t="s">
        <v>67</v>
      </c>
      <c r="C15" s="42" t="s">
        <v>54</v>
      </c>
      <c r="D15" s="42" t="s">
        <v>43</v>
      </c>
      <c r="E15" s="65">
        <v>9.3000000000000007</v>
      </c>
      <c r="F15" s="36">
        <f t="shared" si="0"/>
        <v>279</v>
      </c>
      <c r="G15" s="18">
        <v>2.37</v>
      </c>
      <c r="H15" s="36">
        <f t="shared" si="1"/>
        <v>276</v>
      </c>
      <c r="I15" s="19">
        <v>20.329999999999998</v>
      </c>
      <c r="J15" s="36">
        <f t="shared" si="2"/>
        <v>186</v>
      </c>
      <c r="K15" s="36">
        <f t="shared" si="3"/>
        <v>741</v>
      </c>
    </row>
    <row r="16" spans="1:11" ht="17.25" customHeight="1">
      <c r="A16" s="43">
        <v>10</v>
      </c>
      <c r="B16" s="131" t="s">
        <v>64</v>
      </c>
      <c r="C16" s="42" t="s">
        <v>49</v>
      </c>
      <c r="D16" s="42" t="s">
        <v>50</v>
      </c>
      <c r="E16" s="65">
        <v>9.8000000000000007</v>
      </c>
      <c r="F16" s="36">
        <f t="shared" si="0"/>
        <v>215</v>
      </c>
      <c r="G16" s="18">
        <v>2.37</v>
      </c>
      <c r="H16" s="36">
        <f t="shared" si="1"/>
        <v>276</v>
      </c>
      <c r="I16" s="19">
        <v>17.16</v>
      </c>
      <c r="J16" s="36">
        <f t="shared" si="2"/>
        <v>151</v>
      </c>
      <c r="K16" s="36">
        <f t="shared" si="3"/>
        <v>642</v>
      </c>
    </row>
    <row r="17" spans="1:11" ht="17.25" customHeight="1">
      <c r="A17" s="43">
        <v>11</v>
      </c>
      <c r="B17" s="107" t="s">
        <v>60</v>
      </c>
      <c r="C17" s="42" t="s">
        <v>44</v>
      </c>
      <c r="D17" s="42">
        <v>3</v>
      </c>
      <c r="E17" s="65">
        <v>9.5</v>
      </c>
      <c r="F17" s="36">
        <f t="shared" si="0"/>
        <v>253</v>
      </c>
      <c r="G17" s="18">
        <v>1.91</v>
      </c>
      <c r="H17" s="36">
        <f t="shared" si="1"/>
        <v>204</v>
      </c>
      <c r="I17" s="19">
        <v>18.93</v>
      </c>
      <c r="J17" s="36">
        <f t="shared" si="2"/>
        <v>171</v>
      </c>
      <c r="K17" s="36">
        <f t="shared" si="3"/>
        <v>628</v>
      </c>
    </row>
    <row r="18" spans="1:11" ht="17.25" customHeight="1">
      <c r="A18" s="43">
        <v>12</v>
      </c>
      <c r="B18" s="131" t="s">
        <v>68</v>
      </c>
      <c r="C18" s="42" t="s">
        <v>55</v>
      </c>
      <c r="D18" s="42" t="s">
        <v>56</v>
      </c>
      <c r="E18" s="65">
        <v>10.7</v>
      </c>
      <c r="F18" s="36">
        <f t="shared" si="0"/>
        <v>112</v>
      </c>
      <c r="G18" s="18">
        <v>1.75</v>
      </c>
      <c r="H18" s="36">
        <f t="shared" si="1"/>
        <v>181</v>
      </c>
      <c r="I18" s="19">
        <v>13.78</v>
      </c>
      <c r="J18" s="36">
        <f t="shared" si="2"/>
        <v>115</v>
      </c>
      <c r="K18" s="36">
        <f t="shared" si="3"/>
        <v>408</v>
      </c>
    </row>
    <row r="19" spans="1:11" ht="17.25" customHeight="1">
      <c r="A19" s="43">
        <v>13</v>
      </c>
      <c r="B19" s="117" t="s">
        <v>454</v>
      </c>
      <c r="C19" s="118" t="s">
        <v>39</v>
      </c>
      <c r="D19" s="144" t="s">
        <v>40</v>
      </c>
      <c r="E19" s="145" t="s">
        <v>483</v>
      </c>
      <c r="F19" s="137"/>
      <c r="G19" s="146" t="s">
        <v>465</v>
      </c>
      <c r="H19" s="137"/>
      <c r="I19" s="139" t="s">
        <v>484</v>
      </c>
      <c r="J19" s="137"/>
      <c r="K19" s="137"/>
    </row>
    <row r="20" spans="1:11" ht="17.25" customHeight="1">
      <c r="A20" s="43">
        <v>14</v>
      </c>
      <c r="B20" s="100" t="s">
        <v>59</v>
      </c>
      <c r="C20" s="118" t="s">
        <v>42</v>
      </c>
      <c r="D20" s="144" t="s">
        <v>43</v>
      </c>
      <c r="E20" s="145" t="s">
        <v>484</v>
      </c>
      <c r="F20" s="137"/>
      <c r="G20" s="146" t="s">
        <v>473</v>
      </c>
      <c r="H20" s="137"/>
      <c r="I20" s="139" t="s">
        <v>485</v>
      </c>
      <c r="J20" s="137"/>
      <c r="K20" s="137"/>
    </row>
  </sheetData>
  <protectedRanges>
    <protectedRange sqref="C11 C18" name="範囲5_3_1_1"/>
  </protectedRanges>
  <autoFilter ref="B6:K6">
    <sortState ref="B7:K20">
      <sortCondition descending="1" ref="K6"/>
    </sortState>
  </autoFilter>
  <mergeCells count="2">
    <mergeCell ref="B1:E1"/>
    <mergeCell ref="A4:B4"/>
  </mergeCells>
  <phoneticPr fontId="11"/>
  <dataValidations disablePrompts="1"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1 C18"/>
  </dataValidations>
  <pageMargins left="0.78749999999999998" right="0.78749999999999998" top="0.39374999999999999" bottom="0.39374999999999999" header="0.51180555555555562" footer="0.51180555555555562"/>
  <pageSetup paperSize="9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996"/>
  <sheetViews>
    <sheetView tabSelected="1" topLeftCell="A2" zoomScaleNormal="100" workbookViewId="0">
      <selection activeCell="G27" sqref="G27"/>
    </sheetView>
  </sheetViews>
  <sheetFormatPr defaultRowHeight="14.25"/>
  <cols>
    <col min="1" max="1" width="6.25" style="7" customWidth="1"/>
    <col min="2" max="2" width="7.5" style="7" customWidth="1"/>
    <col min="3" max="3" width="15" style="7" customWidth="1"/>
    <col min="4" max="4" width="22.5" style="7" customWidth="1"/>
    <col min="5" max="5" width="10" style="12" customWidth="1"/>
    <col min="7" max="16384" width="9" style="7"/>
  </cols>
  <sheetData>
    <row r="1" spans="1:5" ht="17.25" customHeight="1">
      <c r="A1" s="196" t="s">
        <v>22</v>
      </c>
      <c r="B1" s="196"/>
      <c r="C1" s="196"/>
      <c r="D1" s="196"/>
      <c r="E1" s="196"/>
    </row>
    <row r="2" spans="1:5" ht="17.25" customHeight="1">
      <c r="A2" s="81"/>
      <c r="B2" s="81"/>
      <c r="C2" s="81"/>
      <c r="D2" s="81"/>
      <c r="E2" s="81"/>
    </row>
    <row r="3" spans="1:5" ht="17.25" customHeight="1">
      <c r="B3" s="8"/>
      <c r="C3" s="8"/>
      <c r="D3" s="9"/>
      <c r="E3" s="16"/>
    </row>
    <row r="4" spans="1:5" ht="17.25" customHeight="1">
      <c r="A4" s="197" t="s">
        <v>36</v>
      </c>
      <c r="B4" s="197"/>
      <c r="C4" s="71"/>
      <c r="D4" s="10"/>
    </row>
    <row r="5" spans="1:5" ht="17.25" customHeight="1">
      <c r="A5" s="72" t="s">
        <v>3</v>
      </c>
      <c r="B5" s="73" t="s">
        <v>16</v>
      </c>
      <c r="C5" s="74" t="s">
        <v>0</v>
      </c>
      <c r="D5" s="74" t="s">
        <v>1</v>
      </c>
      <c r="E5" s="75" t="s">
        <v>2</v>
      </c>
    </row>
    <row r="6" spans="1:5" ht="17.25" customHeight="1">
      <c r="A6" s="84">
        <v>1</v>
      </c>
      <c r="B6" s="204" t="s">
        <v>518</v>
      </c>
      <c r="C6" s="42" t="s">
        <v>412</v>
      </c>
      <c r="D6" s="99" t="s">
        <v>413</v>
      </c>
      <c r="E6" s="200">
        <v>8.8000000000000007</v>
      </c>
    </row>
    <row r="7" spans="1:5" ht="17.25" customHeight="1">
      <c r="A7" s="84">
        <v>2</v>
      </c>
      <c r="B7" s="101" t="s">
        <v>519</v>
      </c>
      <c r="C7" s="42" t="s">
        <v>411</v>
      </c>
      <c r="D7" s="205">
        <v>2</v>
      </c>
      <c r="E7" s="87">
        <v>10.5</v>
      </c>
    </row>
    <row r="8" spans="1:5" ht="17.25" customHeight="1">
      <c r="A8" s="84">
        <v>3</v>
      </c>
      <c r="B8" s="101" t="s">
        <v>520</v>
      </c>
      <c r="C8" s="99" t="s">
        <v>414</v>
      </c>
      <c r="D8" s="123" t="s">
        <v>415</v>
      </c>
      <c r="E8" s="87">
        <v>10.6</v>
      </c>
    </row>
    <row r="9" spans="1:5" ht="17.25" customHeight="1">
      <c r="A9" s="84">
        <v>4</v>
      </c>
      <c r="B9" s="101" t="s">
        <v>521</v>
      </c>
      <c r="C9" s="99" t="s">
        <v>416</v>
      </c>
      <c r="D9" s="123" t="s">
        <v>77</v>
      </c>
      <c r="E9" s="87">
        <v>10.8</v>
      </c>
    </row>
    <row r="10" spans="1:5" ht="17.25" customHeight="1">
      <c r="A10" s="49"/>
      <c r="B10" s="45"/>
      <c r="C10" s="46"/>
      <c r="D10" s="47"/>
      <c r="E10" s="82"/>
    </row>
    <row r="11" spans="1:5" ht="17.25" customHeight="1">
      <c r="A11" s="49"/>
      <c r="B11" s="45"/>
      <c r="C11" s="46"/>
      <c r="D11" s="47"/>
      <c r="E11" s="82"/>
    </row>
    <row r="12" spans="1:5" ht="17.25" customHeight="1">
      <c r="A12" s="49"/>
      <c r="B12" s="45"/>
      <c r="C12" s="46"/>
      <c r="D12" s="47"/>
      <c r="E12" s="48"/>
    </row>
    <row r="13" spans="1:5" ht="17.25" customHeight="1">
      <c r="A13" s="197" t="s">
        <v>37</v>
      </c>
      <c r="B13" s="197"/>
      <c r="C13" s="71"/>
      <c r="D13" s="11"/>
      <c r="E13" s="17"/>
    </row>
    <row r="14" spans="1:5" ht="17.25" customHeight="1">
      <c r="A14" s="72" t="s">
        <v>3</v>
      </c>
      <c r="B14" s="73" t="s">
        <v>16</v>
      </c>
      <c r="C14" s="74" t="s">
        <v>0</v>
      </c>
      <c r="D14" s="74" t="s">
        <v>1</v>
      </c>
      <c r="E14" s="75" t="s">
        <v>2</v>
      </c>
    </row>
    <row r="15" spans="1:5" ht="17.25" customHeight="1">
      <c r="A15" s="84">
        <v>1</v>
      </c>
      <c r="B15" s="105" t="s">
        <v>522</v>
      </c>
      <c r="C15" s="99" t="s">
        <v>417</v>
      </c>
      <c r="D15" s="124">
        <v>2</v>
      </c>
      <c r="E15" s="200">
        <v>9.5</v>
      </c>
    </row>
    <row r="16" spans="1:5" ht="17.25" customHeight="1">
      <c r="A16" s="84">
        <v>2</v>
      </c>
      <c r="B16" s="100" t="s">
        <v>523</v>
      </c>
      <c r="C16" s="99" t="s">
        <v>420</v>
      </c>
      <c r="D16" s="206">
        <v>2</v>
      </c>
      <c r="E16" s="200">
        <v>9.6</v>
      </c>
    </row>
    <row r="17" spans="1:5" ht="17.25" customHeight="1">
      <c r="A17" s="84">
        <v>3</v>
      </c>
      <c r="B17" s="101" t="s">
        <v>524</v>
      </c>
      <c r="C17" s="99" t="s">
        <v>423</v>
      </c>
      <c r="D17" s="99" t="s">
        <v>77</v>
      </c>
      <c r="E17" s="200">
        <v>9.8000000000000007</v>
      </c>
    </row>
    <row r="18" spans="1:5" ht="17.25" customHeight="1">
      <c r="A18" s="84">
        <v>4</v>
      </c>
      <c r="B18" s="101" t="s">
        <v>525</v>
      </c>
      <c r="C18" s="99" t="s">
        <v>418</v>
      </c>
      <c r="D18" s="124">
        <v>2</v>
      </c>
      <c r="E18" s="200">
        <v>10.1</v>
      </c>
    </row>
    <row r="19" spans="1:5" ht="17.25" customHeight="1">
      <c r="A19" s="84">
        <v>5</v>
      </c>
      <c r="B19" s="101" t="s">
        <v>526</v>
      </c>
      <c r="C19" s="39" t="s">
        <v>419</v>
      </c>
      <c r="D19" s="205">
        <v>2</v>
      </c>
      <c r="E19" s="87">
        <v>10.7</v>
      </c>
    </row>
    <row r="20" spans="1:5" ht="17.25" customHeight="1">
      <c r="A20" s="84">
        <v>6</v>
      </c>
      <c r="B20" s="101" t="s">
        <v>527</v>
      </c>
      <c r="C20" s="99" t="s">
        <v>421</v>
      </c>
      <c r="D20" s="123" t="s">
        <v>422</v>
      </c>
      <c r="E20" s="87">
        <v>11.3</v>
      </c>
    </row>
    <row r="21" spans="1:5" ht="17.25" customHeight="1"/>
    <row r="22" spans="1:5" ht="17.25" customHeight="1"/>
    <row r="23" spans="1:5" ht="17.25" customHeight="1"/>
    <row r="24" spans="1:5" ht="17.25" customHeight="1">
      <c r="E24" s="7"/>
    </row>
    <row r="25" spans="1:5" ht="17.25" customHeight="1">
      <c r="E25" s="7"/>
    </row>
    <row r="26" spans="1:5" ht="17.25" customHeight="1">
      <c r="E26" s="7"/>
    </row>
    <row r="27" spans="1:5" ht="17.25" customHeight="1"/>
    <row r="28" spans="1:5" ht="17.25" customHeight="1"/>
    <row r="29" spans="1:5" ht="17.25" customHeight="1"/>
    <row r="30" spans="1:5" ht="17.25" customHeight="1"/>
    <row r="31" spans="1:5" ht="17.25" customHeight="1"/>
    <row r="32" spans="1: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</sheetData>
  <protectedRanges>
    <protectedRange sqref="C10:C12" name="範囲5_3_1"/>
    <protectedRange sqref="C7 C9" name="範囲5_1_2_1"/>
    <protectedRange sqref="C6 C8" name="範囲5_3_1_2_1"/>
    <protectedRange sqref="C16 C18" name="範囲5_1_3_1"/>
    <protectedRange sqref="C15 C17 C19:C20" name="範囲5_3_1_3_1"/>
  </protectedRanges>
  <mergeCells count="3">
    <mergeCell ref="A1:E1"/>
    <mergeCell ref="A4:B4"/>
    <mergeCell ref="A13:B13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6:C7 C9"/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91"/>
  <sheetViews>
    <sheetView topLeftCell="A3" zoomScale="85" zoomScaleNormal="85" workbookViewId="0">
      <selection activeCell="A15" sqref="A15:XFD20"/>
    </sheetView>
  </sheetViews>
  <sheetFormatPr defaultRowHeight="13.5"/>
  <cols>
    <col min="1" max="1" width="6.25" style="2" customWidth="1"/>
    <col min="2" max="2" width="7.5" style="4" customWidth="1"/>
    <col min="3" max="3" width="15" style="2" customWidth="1"/>
    <col min="4" max="4" width="22.5" style="2" customWidth="1"/>
    <col min="5" max="5" width="12.5" style="13" customWidth="1"/>
  </cols>
  <sheetData>
    <row r="1" spans="1:5" s="27" customFormat="1" ht="17.25" customHeight="1">
      <c r="A1" s="198" t="s">
        <v>23</v>
      </c>
      <c r="B1" s="198"/>
      <c r="C1" s="198"/>
      <c r="D1" s="198"/>
      <c r="E1" s="198"/>
    </row>
    <row r="2" spans="1:5" s="27" customFormat="1" ht="17.25" customHeight="1">
      <c r="A2" s="83"/>
      <c r="B2" s="83"/>
      <c r="C2" s="83"/>
      <c r="D2" s="83"/>
      <c r="E2" s="83"/>
    </row>
    <row r="3" spans="1:5" s="27" customFormat="1" ht="17.25" customHeight="1">
      <c r="A3" s="29"/>
      <c r="B3" s="25"/>
      <c r="C3" s="29"/>
      <c r="D3" s="29"/>
      <c r="E3" s="29"/>
    </row>
    <row r="4" spans="1:5" s="27" customFormat="1" ht="17.25" customHeight="1">
      <c r="A4" s="199" t="s">
        <v>20</v>
      </c>
      <c r="B4" s="199"/>
      <c r="C4" s="3"/>
      <c r="D4" s="28"/>
      <c r="E4" s="26"/>
    </row>
    <row r="5" spans="1:5" s="27" customFormat="1" ht="17.25" customHeight="1">
      <c r="A5" s="76" t="s">
        <v>3</v>
      </c>
      <c r="B5" s="77" t="s">
        <v>7</v>
      </c>
      <c r="C5" s="78" t="s">
        <v>8</v>
      </c>
      <c r="D5" s="79" t="s">
        <v>9</v>
      </c>
      <c r="E5" s="80" t="s">
        <v>15</v>
      </c>
    </row>
    <row r="6" spans="1:5" s="27" customFormat="1" ht="17.25" customHeight="1">
      <c r="A6" s="54">
        <v>1</v>
      </c>
      <c r="B6" s="107" t="s">
        <v>206</v>
      </c>
      <c r="C6" s="99" t="s">
        <v>207</v>
      </c>
      <c r="D6" s="44" t="s">
        <v>180</v>
      </c>
      <c r="E6" s="86">
        <v>2.5081018518518521E-3</v>
      </c>
    </row>
    <row r="7" spans="1:5" s="27" customFormat="1" ht="17.25" customHeight="1">
      <c r="A7" s="85">
        <v>2</v>
      </c>
      <c r="B7" s="107" t="s">
        <v>192</v>
      </c>
      <c r="C7" s="99" t="s">
        <v>193</v>
      </c>
      <c r="D7" s="44" t="s">
        <v>424</v>
      </c>
      <c r="E7" s="86">
        <v>2.5138888888888889E-3</v>
      </c>
    </row>
    <row r="8" spans="1:5" s="27" customFormat="1" ht="17.25" customHeight="1">
      <c r="A8" s="54">
        <v>3</v>
      </c>
      <c r="B8" s="107" t="s">
        <v>190</v>
      </c>
      <c r="C8" s="99" t="s">
        <v>426</v>
      </c>
      <c r="D8" s="44" t="s">
        <v>174</v>
      </c>
      <c r="E8" s="86">
        <v>2.7280092592592594E-3</v>
      </c>
    </row>
    <row r="9" spans="1:5" s="27" customFormat="1" ht="17.25" customHeight="1">
      <c r="A9" s="85">
        <v>4</v>
      </c>
      <c r="B9" s="107" t="s">
        <v>170</v>
      </c>
      <c r="C9" s="99" t="s">
        <v>171</v>
      </c>
      <c r="D9" s="124">
        <v>3</v>
      </c>
      <c r="E9" s="86">
        <v>2.7731481481481478E-3</v>
      </c>
    </row>
    <row r="10" spans="1:5" s="27" customFormat="1" ht="17.25" customHeight="1">
      <c r="A10" s="54">
        <v>5</v>
      </c>
      <c r="B10" s="107" t="s">
        <v>178</v>
      </c>
      <c r="C10" s="44" t="s">
        <v>179</v>
      </c>
      <c r="D10" s="44" t="s">
        <v>180</v>
      </c>
      <c r="E10" s="86">
        <v>2.8657407407407412E-3</v>
      </c>
    </row>
    <row r="11" spans="1:5" s="27" customFormat="1" ht="17.25" customHeight="1">
      <c r="A11" s="85">
        <v>6</v>
      </c>
      <c r="B11" s="107" t="s">
        <v>187</v>
      </c>
      <c r="C11" s="99" t="s">
        <v>188</v>
      </c>
      <c r="D11" s="44" t="s">
        <v>189</v>
      </c>
      <c r="E11" s="86">
        <v>2.8877314814814811E-3</v>
      </c>
    </row>
    <row r="12" spans="1:5" s="27" customFormat="1" ht="17.25" customHeight="1">
      <c r="A12" s="54">
        <v>7</v>
      </c>
      <c r="B12" s="107" t="s">
        <v>199</v>
      </c>
      <c r="C12" s="99" t="s">
        <v>200</v>
      </c>
      <c r="D12" s="44" t="s">
        <v>425</v>
      </c>
      <c r="E12" s="86">
        <v>2.9097222222222228E-3</v>
      </c>
    </row>
    <row r="13" spans="1:5" s="27" customFormat="1" ht="17.25" customHeight="1">
      <c r="A13" s="85">
        <v>8</v>
      </c>
      <c r="B13" s="107" t="s">
        <v>213</v>
      </c>
      <c r="C13" s="44" t="s">
        <v>214</v>
      </c>
      <c r="D13" s="44" t="s">
        <v>425</v>
      </c>
      <c r="E13" s="86">
        <v>3.1516203703703702E-3</v>
      </c>
    </row>
    <row r="14" spans="1:5" s="27" customFormat="1" ht="17.25" customHeight="1">
      <c r="A14" s="54"/>
      <c r="B14" s="117" t="s">
        <v>208</v>
      </c>
      <c r="C14" s="164" t="s">
        <v>209</v>
      </c>
      <c r="D14" s="164" t="s">
        <v>210</v>
      </c>
      <c r="E14" s="165" t="s">
        <v>500</v>
      </c>
    </row>
    <row r="15" spans="1:5" ht="17.25" customHeight="1"/>
    <row r="16" spans="1:5" ht="17.25" customHeight="1"/>
    <row r="17" spans="1:5" ht="17.25" customHeight="1"/>
    <row r="18" spans="1:5" ht="17.25" customHeight="1">
      <c r="A18" s="199" t="s">
        <v>21</v>
      </c>
      <c r="B18" s="199"/>
      <c r="C18" s="3"/>
      <c r="D18" s="28"/>
      <c r="E18" s="26"/>
    </row>
    <row r="19" spans="1:5" ht="17.25" customHeight="1" thickBot="1">
      <c r="A19" s="76" t="s">
        <v>3</v>
      </c>
      <c r="B19" s="77" t="s">
        <v>7</v>
      </c>
      <c r="C19" s="78" t="s">
        <v>8</v>
      </c>
      <c r="D19" s="79" t="s">
        <v>9</v>
      </c>
      <c r="E19" s="80" t="s">
        <v>15</v>
      </c>
    </row>
    <row r="20" spans="1:5" s="27" customFormat="1" ht="17.25" customHeight="1">
      <c r="A20" s="54">
        <v>1</v>
      </c>
      <c r="B20" s="170" t="s">
        <v>250</v>
      </c>
      <c r="C20" s="172" t="s">
        <v>251</v>
      </c>
      <c r="D20" s="172" t="s">
        <v>429</v>
      </c>
      <c r="E20" s="86">
        <v>2.488425925925926E-3</v>
      </c>
    </row>
    <row r="21" spans="1:5" s="27" customFormat="1" ht="17.25" customHeight="1">
      <c r="A21" s="85">
        <v>2</v>
      </c>
      <c r="B21" s="125" t="s">
        <v>229</v>
      </c>
      <c r="C21" s="99" t="s">
        <v>428</v>
      </c>
      <c r="D21" s="44" t="s">
        <v>231</v>
      </c>
      <c r="E21" s="86">
        <v>2.724537037037037E-3</v>
      </c>
    </row>
    <row r="22" spans="1:5" s="27" customFormat="1" ht="17.25" customHeight="1">
      <c r="A22" s="54">
        <v>3</v>
      </c>
      <c r="B22" s="125" t="s">
        <v>232</v>
      </c>
      <c r="C22" s="99" t="s">
        <v>233</v>
      </c>
      <c r="D22" s="44" t="s">
        <v>174</v>
      </c>
      <c r="E22" s="86">
        <v>2.7372685185185187E-3</v>
      </c>
    </row>
    <row r="23" spans="1:5" s="27" customFormat="1" ht="17.25" customHeight="1">
      <c r="A23" s="85">
        <v>4</v>
      </c>
      <c r="B23" s="125" t="s">
        <v>265</v>
      </c>
      <c r="C23" s="99" t="s">
        <v>266</v>
      </c>
      <c r="D23" s="44" t="s">
        <v>425</v>
      </c>
      <c r="E23" s="86">
        <v>2.7708333333333335E-3</v>
      </c>
    </row>
    <row r="24" spans="1:5" s="27" customFormat="1" ht="17.25" customHeight="1">
      <c r="A24" s="54">
        <v>5</v>
      </c>
      <c r="B24" s="125" t="s">
        <v>270</v>
      </c>
      <c r="C24" s="44" t="s">
        <v>430</v>
      </c>
      <c r="D24" s="44" t="s">
        <v>210</v>
      </c>
      <c r="E24" s="86">
        <v>2.7789351851851851E-3</v>
      </c>
    </row>
    <row r="25" spans="1:5" s="27" customFormat="1" ht="17.25" customHeight="1">
      <c r="A25" s="85">
        <v>6</v>
      </c>
      <c r="B25" s="125" t="s">
        <v>216</v>
      </c>
      <c r="C25" s="99" t="s">
        <v>217</v>
      </c>
      <c r="D25" s="44" t="s">
        <v>189</v>
      </c>
      <c r="E25" s="86">
        <v>2.7870370370370375E-3</v>
      </c>
    </row>
    <row r="26" spans="1:5" s="27" customFormat="1" ht="17.25" customHeight="1">
      <c r="A26" s="54">
        <v>7</v>
      </c>
      <c r="B26" s="125" t="s">
        <v>262</v>
      </c>
      <c r="C26" s="44" t="s">
        <v>263</v>
      </c>
      <c r="D26" s="44" t="s">
        <v>264</v>
      </c>
      <c r="E26" s="86">
        <v>2.8009259259259259E-3</v>
      </c>
    </row>
    <row r="27" spans="1:5" s="27" customFormat="1" ht="17.25" customHeight="1">
      <c r="A27" s="85">
        <v>8</v>
      </c>
      <c r="B27" s="125" t="s">
        <v>242</v>
      </c>
      <c r="C27" s="44" t="s">
        <v>243</v>
      </c>
      <c r="D27" s="126">
        <v>5</v>
      </c>
      <c r="E27" s="86">
        <v>2.9097222222222228E-3</v>
      </c>
    </row>
    <row r="28" spans="1:5" s="27" customFormat="1" ht="17.25" customHeight="1">
      <c r="A28" s="54">
        <v>9</v>
      </c>
      <c r="B28" s="125" t="s">
        <v>223</v>
      </c>
      <c r="C28" s="44" t="s">
        <v>224</v>
      </c>
      <c r="D28" s="44" t="s">
        <v>225</v>
      </c>
      <c r="E28" s="86">
        <v>2.9247685185185188E-3</v>
      </c>
    </row>
    <row r="29" spans="1:5" s="27" customFormat="1" ht="17.25" customHeight="1">
      <c r="A29" s="85">
        <v>10</v>
      </c>
      <c r="B29" s="125" t="s">
        <v>274</v>
      </c>
      <c r="C29" s="44" t="s">
        <v>275</v>
      </c>
      <c r="D29" s="44" t="s">
        <v>183</v>
      </c>
      <c r="E29" s="86">
        <v>2.9467592592592588E-3</v>
      </c>
    </row>
    <row r="30" spans="1:5" s="27" customFormat="1" ht="17.25" customHeight="1">
      <c r="A30" s="54">
        <v>11</v>
      </c>
      <c r="B30" s="125" t="s">
        <v>260</v>
      </c>
      <c r="C30" s="44" t="s">
        <v>261</v>
      </c>
      <c r="D30" s="44" t="s">
        <v>225</v>
      </c>
      <c r="E30" s="86">
        <v>3.0358796296296297E-3</v>
      </c>
    </row>
    <row r="31" spans="1:5" s="27" customFormat="1" ht="17.25" customHeight="1">
      <c r="A31" s="85">
        <v>12</v>
      </c>
      <c r="B31" s="125" t="s">
        <v>218</v>
      </c>
      <c r="C31" s="44" t="s">
        <v>219</v>
      </c>
      <c r="D31" s="44" t="s">
        <v>174</v>
      </c>
      <c r="E31" s="86">
        <v>3.0451388888888889E-3</v>
      </c>
    </row>
    <row r="32" spans="1:5" s="27" customFormat="1" ht="17.25" customHeight="1">
      <c r="A32" s="54">
        <v>13</v>
      </c>
      <c r="B32" s="125" t="s">
        <v>248</v>
      </c>
      <c r="C32" s="99" t="s">
        <v>249</v>
      </c>
      <c r="D32" s="44" t="s">
        <v>225</v>
      </c>
      <c r="E32" s="86">
        <v>3.1261574074074074E-3</v>
      </c>
    </row>
    <row r="33" spans="1:5" s="27" customFormat="1" ht="17.25" customHeight="1">
      <c r="A33" s="85">
        <v>14</v>
      </c>
      <c r="B33" s="171" t="s">
        <v>457</v>
      </c>
      <c r="C33" s="39" t="s">
        <v>253</v>
      </c>
      <c r="D33" s="173" t="s">
        <v>186</v>
      </c>
      <c r="E33" s="86">
        <v>3.1481481481481482E-3</v>
      </c>
    </row>
    <row r="34" spans="1:5" s="27" customFormat="1" ht="17.25" customHeight="1">
      <c r="A34" s="54">
        <v>15</v>
      </c>
      <c r="B34" s="107" t="s">
        <v>234</v>
      </c>
      <c r="C34" s="44" t="s">
        <v>427</v>
      </c>
      <c r="D34" s="44" t="s">
        <v>225</v>
      </c>
      <c r="E34" s="86">
        <v>3.3043981481481479E-3</v>
      </c>
    </row>
    <row r="35" spans="1:5" s="27" customFormat="1" ht="17.25" customHeight="1">
      <c r="A35" s="163"/>
      <c r="B35" s="174" t="s">
        <v>215</v>
      </c>
      <c r="C35" s="144" t="s">
        <v>452</v>
      </c>
      <c r="D35" s="175" t="s">
        <v>174</v>
      </c>
      <c r="E35" s="165" t="s">
        <v>500</v>
      </c>
    </row>
    <row r="36" spans="1:5" ht="17.25" customHeight="1"/>
    <row r="37" spans="1:5" ht="17.25" customHeight="1"/>
    <row r="38" spans="1:5" ht="17.25" customHeight="1"/>
    <row r="39" spans="1:5" ht="17.25" customHeight="1"/>
    <row r="40" spans="1:5" ht="17.25" customHeight="1"/>
    <row r="41" spans="1:5" ht="17.25" customHeight="1"/>
    <row r="42" spans="1:5" ht="17.25" customHeight="1"/>
    <row r="43" spans="1:5" ht="17.25" customHeight="1"/>
    <row r="44" spans="1:5" ht="17.25" customHeight="1"/>
    <row r="45" spans="1:5" ht="17.25" customHeight="1"/>
    <row r="46" spans="1:5" ht="17.25" customHeight="1"/>
    <row r="47" spans="1:5" ht="17.25" customHeight="1"/>
    <row r="48" spans="1: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</sheetData>
  <protectedRanges>
    <protectedRange sqref="C6" name="範囲5_3"/>
    <protectedRange sqref="C8" name="範囲5_3_1"/>
    <protectedRange sqref="C9" name="範囲5_4"/>
    <protectedRange sqref="C10" name="範囲5_6"/>
    <protectedRange sqref="C14" name="範囲5_3_1_1"/>
    <protectedRange sqref="C20" name="範囲5_2"/>
    <protectedRange sqref="C22" name="範囲5_3_8"/>
    <protectedRange sqref="C24" name="範囲5_4_6"/>
    <protectedRange sqref="C25" name="範囲5_5"/>
    <protectedRange sqref="C26" name="範囲5_6_1"/>
    <protectedRange sqref="C27" name="範囲5_6_1_1"/>
    <protectedRange sqref="C35" name="範囲5_2_2_2_1"/>
  </protectedRanges>
  <autoFilter ref="B5:E5">
    <sortState ref="B6:E14">
      <sortCondition descending="1" ref="E5"/>
    </sortState>
  </autoFilter>
  <sortState ref="A26:E41">
    <sortCondition ref="E26"/>
  </sortState>
  <mergeCells count="3">
    <mergeCell ref="A1:E1"/>
    <mergeCell ref="A4:B4"/>
    <mergeCell ref="A18:B18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8:C10 C14 C6 C20 C22 C24:C27 C35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12"/>
  <sheetViews>
    <sheetView topLeftCell="A32" zoomScale="85" zoomScaleNormal="85" workbookViewId="0">
      <selection activeCell="P32" sqref="P1:P1048576"/>
    </sheetView>
  </sheetViews>
  <sheetFormatPr defaultRowHeight="13.5"/>
  <cols>
    <col min="1" max="1" width="6.25" style="2" customWidth="1"/>
    <col min="2" max="2" width="7.625" style="4" customWidth="1"/>
    <col min="3" max="3" width="15" style="2" customWidth="1"/>
    <col min="4" max="4" width="22.5" style="2" customWidth="1"/>
    <col min="5" max="5" width="12.5" style="13" customWidth="1"/>
  </cols>
  <sheetData>
    <row r="1" spans="1:5" s="27" customFormat="1" ht="17.25" customHeight="1">
      <c r="A1" s="198" t="s">
        <v>23</v>
      </c>
      <c r="B1" s="198"/>
      <c r="C1" s="198"/>
      <c r="D1" s="198"/>
      <c r="E1" s="198"/>
    </row>
    <row r="2" spans="1:5" s="27" customFormat="1" ht="17.25" customHeight="1">
      <c r="A2" s="83"/>
      <c r="B2" s="83"/>
      <c r="C2" s="83"/>
      <c r="D2" s="83"/>
      <c r="E2" s="83"/>
    </row>
    <row r="3" spans="1:5" s="27" customFormat="1" ht="17.25" customHeight="1">
      <c r="A3" s="29"/>
      <c r="B3" s="25"/>
      <c r="C3" s="29"/>
      <c r="D3" s="29"/>
      <c r="E3" s="29"/>
    </row>
    <row r="4" spans="1:5" s="27" customFormat="1" ht="17.25" customHeight="1">
      <c r="A4" s="199" t="s">
        <v>18</v>
      </c>
      <c r="B4" s="199"/>
      <c r="C4" s="3"/>
      <c r="D4" s="28"/>
      <c r="E4" s="26"/>
    </row>
    <row r="5" spans="1:5" s="27" customFormat="1" ht="17.25" customHeight="1">
      <c r="A5" s="76" t="s">
        <v>3</v>
      </c>
      <c r="B5" s="77" t="s">
        <v>7</v>
      </c>
      <c r="C5" s="78" t="s">
        <v>8</v>
      </c>
      <c r="D5" s="79" t="s">
        <v>9</v>
      </c>
      <c r="E5" s="80" t="s">
        <v>33</v>
      </c>
    </row>
    <row r="6" spans="1:5" s="27" customFormat="1" ht="17.25" customHeight="1">
      <c r="A6" s="54">
        <v>1</v>
      </c>
      <c r="B6" s="131" t="s">
        <v>307</v>
      </c>
      <c r="C6" s="176" t="s">
        <v>308</v>
      </c>
      <c r="D6" s="176" t="s">
        <v>436</v>
      </c>
      <c r="E6" s="177">
        <v>2.2673611111111111E-3</v>
      </c>
    </row>
    <row r="7" spans="1:5" s="27" customFormat="1" ht="17.25" customHeight="1">
      <c r="A7" s="85">
        <v>2</v>
      </c>
      <c r="B7" s="131" t="s">
        <v>355</v>
      </c>
      <c r="C7" s="176" t="s">
        <v>356</v>
      </c>
      <c r="D7" s="176" t="s">
        <v>441</v>
      </c>
      <c r="E7" s="177">
        <v>2.3518518518518519E-3</v>
      </c>
    </row>
    <row r="8" spans="1:5" s="27" customFormat="1" ht="17.25" customHeight="1">
      <c r="A8" s="85">
        <v>3</v>
      </c>
      <c r="B8" s="131" t="s">
        <v>236</v>
      </c>
      <c r="C8" s="178" t="s">
        <v>354</v>
      </c>
      <c r="D8" s="176" t="s">
        <v>438</v>
      </c>
      <c r="E8" s="177">
        <v>2.4212962962962964E-3</v>
      </c>
    </row>
    <row r="9" spans="1:5" s="27" customFormat="1" ht="17.25" customHeight="1">
      <c r="A9" s="54">
        <v>4</v>
      </c>
      <c r="B9" s="131" t="s">
        <v>282</v>
      </c>
      <c r="C9" s="176" t="s">
        <v>442</v>
      </c>
      <c r="D9" s="176" t="s">
        <v>434</v>
      </c>
      <c r="E9" s="177">
        <v>2.4942129629629633E-3</v>
      </c>
    </row>
    <row r="10" spans="1:5" s="27" customFormat="1" ht="17.25" customHeight="1">
      <c r="A10" s="85">
        <v>5</v>
      </c>
      <c r="B10" s="107" t="s">
        <v>337</v>
      </c>
      <c r="C10" s="176" t="s">
        <v>338</v>
      </c>
      <c r="D10" s="176" t="s">
        <v>436</v>
      </c>
      <c r="E10" s="179">
        <v>2.6145833333333333E-3</v>
      </c>
    </row>
    <row r="11" spans="1:5" s="27" customFormat="1" ht="17.25" customHeight="1">
      <c r="A11" s="85">
        <v>6</v>
      </c>
      <c r="B11" s="117" t="s">
        <v>321</v>
      </c>
      <c r="C11" s="176" t="s">
        <v>322</v>
      </c>
      <c r="D11" s="176" t="s">
        <v>435</v>
      </c>
      <c r="E11" s="179">
        <v>2.6168981481481481E-3</v>
      </c>
    </row>
    <row r="12" spans="1:5" s="27" customFormat="1" ht="17.25" customHeight="1">
      <c r="A12" s="54">
        <v>7</v>
      </c>
      <c r="B12" s="107" t="s">
        <v>339</v>
      </c>
      <c r="C12" s="180" t="s">
        <v>437</v>
      </c>
      <c r="D12" s="180" t="s">
        <v>438</v>
      </c>
      <c r="E12" s="179">
        <v>2.6296296296296293E-3</v>
      </c>
    </row>
    <row r="13" spans="1:5" s="27" customFormat="1" ht="17.25" customHeight="1">
      <c r="A13" s="85">
        <v>8</v>
      </c>
      <c r="B13" s="107" t="s">
        <v>351</v>
      </c>
      <c r="C13" s="176" t="s">
        <v>352</v>
      </c>
      <c r="D13" s="176" t="s">
        <v>436</v>
      </c>
      <c r="E13" s="179">
        <v>2.6388888888888885E-3</v>
      </c>
    </row>
    <row r="14" spans="1:5" s="27" customFormat="1" ht="17.25" customHeight="1">
      <c r="A14" s="85">
        <v>9</v>
      </c>
      <c r="B14" s="131" t="s">
        <v>502</v>
      </c>
      <c r="C14" s="176" t="s">
        <v>331</v>
      </c>
      <c r="D14" s="176" t="s">
        <v>432</v>
      </c>
      <c r="E14" s="177">
        <v>2.646990740740741E-3</v>
      </c>
    </row>
    <row r="15" spans="1:5" s="27" customFormat="1" ht="17.25" customHeight="1">
      <c r="A15" s="54">
        <v>10</v>
      </c>
      <c r="B15" s="107" t="s">
        <v>325</v>
      </c>
      <c r="C15" s="176" t="s">
        <v>439</v>
      </c>
      <c r="D15" s="176" t="s">
        <v>327</v>
      </c>
      <c r="E15" s="179">
        <v>2.6666666666666666E-3</v>
      </c>
    </row>
    <row r="16" spans="1:5" s="27" customFormat="1" ht="17.25" customHeight="1">
      <c r="A16" s="85">
        <v>11</v>
      </c>
      <c r="B16" s="107" t="s">
        <v>297</v>
      </c>
      <c r="C16" s="176" t="s">
        <v>431</v>
      </c>
      <c r="D16" s="176" t="s">
        <v>432</v>
      </c>
      <c r="E16" s="179">
        <v>2.7407407407407411E-3</v>
      </c>
    </row>
    <row r="17" spans="1:5" s="27" customFormat="1" ht="17.25" customHeight="1">
      <c r="A17" s="85">
        <v>12</v>
      </c>
      <c r="B17" s="107" t="s">
        <v>347</v>
      </c>
      <c r="C17" s="176" t="s">
        <v>433</v>
      </c>
      <c r="D17" s="176" t="s">
        <v>434</v>
      </c>
      <c r="E17" s="179">
        <v>2.7430555555555559E-3</v>
      </c>
    </row>
    <row r="18" spans="1:5" s="27" customFormat="1" ht="17.25" customHeight="1">
      <c r="A18" s="54">
        <v>13</v>
      </c>
      <c r="B18" s="131" t="s">
        <v>498</v>
      </c>
      <c r="C18" s="180" t="s">
        <v>313</v>
      </c>
      <c r="D18" s="180" t="s">
        <v>440</v>
      </c>
      <c r="E18" s="177">
        <v>2.7523148148148151E-3</v>
      </c>
    </row>
    <row r="19" spans="1:5" s="27" customFormat="1" ht="17.25" customHeight="1">
      <c r="A19" s="85">
        <v>14</v>
      </c>
      <c r="B19" s="101" t="s">
        <v>277</v>
      </c>
      <c r="C19" s="181" t="s">
        <v>278</v>
      </c>
      <c r="D19" s="124">
        <v>6</v>
      </c>
      <c r="E19" s="179">
        <v>2.7685185185185187E-3</v>
      </c>
    </row>
    <row r="20" spans="1:5" s="27" customFormat="1" ht="17.25" customHeight="1">
      <c r="A20" s="85">
        <v>15</v>
      </c>
      <c r="B20" s="101" t="s">
        <v>503</v>
      </c>
      <c r="C20" s="181" t="s">
        <v>342</v>
      </c>
      <c r="D20" s="180" t="s">
        <v>441</v>
      </c>
      <c r="E20" s="179">
        <v>2.8726851851851852E-3</v>
      </c>
    </row>
    <row r="21" spans="1:5" s="27" customFormat="1" ht="17.25" customHeight="1">
      <c r="A21" s="54">
        <v>16</v>
      </c>
      <c r="B21" s="101" t="s">
        <v>499</v>
      </c>
      <c r="C21" s="181" t="s">
        <v>295</v>
      </c>
      <c r="D21" s="180" t="s">
        <v>440</v>
      </c>
      <c r="E21" s="179">
        <v>2.8993055555555556E-3</v>
      </c>
    </row>
    <row r="22" spans="1:5" s="27" customFormat="1" ht="17.25" customHeight="1">
      <c r="A22" s="85">
        <v>17</v>
      </c>
      <c r="B22" s="102" t="s">
        <v>443</v>
      </c>
      <c r="C22" s="181" t="s">
        <v>329</v>
      </c>
      <c r="D22" s="180" t="s">
        <v>440</v>
      </c>
      <c r="E22" s="177">
        <v>2.9062499999999995E-3</v>
      </c>
    </row>
    <row r="23" spans="1:5" s="27" customFormat="1" ht="17.25" customHeight="1">
      <c r="A23" s="85">
        <v>18</v>
      </c>
      <c r="B23" s="102" t="s">
        <v>444</v>
      </c>
      <c r="C23" s="181" t="s">
        <v>445</v>
      </c>
      <c r="D23" s="180" t="s">
        <v>440</v>
      </c>
      <c r="E23" s="177">
        <v>2.9548611111111112E-3</v>
      </c>
    </row>
    <row r="24" spans="1:5" s="27" customFormat="1" ht="17.25" customHeight="1">
      <c r="A24" s="54">
        <v>19</v>
      </c>
      <c r="B24" s="102" t="s">
        <v>303</v>
      </c>
      <c r="C24" s="182" t="s">
        <v>304</v>
      </c>
      <c r="D24" s="176" t="s">
        <v>284</v>
      </c>
      <c r="E24" s="177">
        <v>2.957175925925926E-3</v>
      </c>
    </row>
    <row r="25" spans="1:5" s="27" customFormat="1" ht="17.25" customHeight="1">
      <c r="A25" s="85">
        <v>20</v>
      </c>
      <c r="B25" s="102" t="s">
        <v>504</v>
      </c>
      <c r="C25" s="182" t="s">
        <v>289</v>
      </c>
      <c r="D25" s="176" t="s">
        <v>436</v>
      </c>
      <c r="E25" s="177">
        <v>3.0243055555555561E-3</v>
      </c>
    </row>
    <row r="26" spans="1:5" s="27" customFormat="1" ht="17.25" customHeight="1">
      <c r="A26" s="85">
        <v>21</v>
      </c>
      <c r="B26" s="102" t="s">
        <v>291</v>
      </c>
      <c r="C26" s="182" t="s">
        <v>292</v>
      </c>
      <c r="D26" s="176" t="s">
        <v>438</v>
      </c>
      <c r="E26" s="177">
        <v>3.1423611111111114E-3</v>
      </c>
    </row>
    <row r="27" spans="1:5" s="27" customFormat="1" ht="17.25" customHeight="1">
      <c r="A27" s="54"/>
      <c r="B27" s="183" t="s">
        <v>314</v>
      </c>
      <c r="C27" s="184" t="s">
        <v>315</v>
      </c>
      <c r="D27" s="185" t="s">
        <v>432</v>
      </c>
      <c r="E27" s="185" t="s">
        <v>505</v>
      </c>
    </row>
    <row r="28" spans="1:5" s="27" customFormat="1" ht="17.25" customHeight="1">
      <c r="A28" s="54"/>
      <c r="B28" s="101" t="s">
        <v>309</v>
      </c>
      <c r="C28" s="182" t="s">
        <v>310</v>
      </c>
      <c r="D28" s="176" t="s">
        <v>311</v>
      </c>
      <c r="E28" s="179" t="s">
        <v>505</v>
      </c>
    </row>
    <row r="29" spans="1:5" s="27" customFormat="1" ht="17.25" customHeight="1">
      <c r="A29" s="85"/>
      <c r="B29" s="101" t="s">
        <v>323</v>
      </c>
      <c r="C29" s="181" t="s">
        <v>324</v>
      </c>
      <c r="D29" s="180" t="s">
        <v>436</v>
      </c>
      <c r="E29" s="176" t="s">
        <v>505</v>
      </c>
    </row>
    <row r="30" spans="1:5" s="27" customFormat="1" ht="17.25" customHeight="1">
      <c r="A30" s="85"/>
      <c r="B30" s="186" t="s">
        <v>345</v>
      </c>
      <c r="C30" s="187" t="s">
        <v>346</v>
      </c>
      <c r="D30" s="188" t="s">
        <v>432</v>
      </c>
      <c r="E30" s="177" t="s">
        <v>505</v>
      </c>
    </row>
    <row r="31" spans="1:5" s="27" customFormat="1" ht="17.25" customHeight="1">
      <c r="A31" s="50"/>
      <c r="B31" s="4"/>
      <c r="C31" s="2"/>
      <c r="D31" s="2"/>
      <c r="E31" s="13"/>
    </row>
    <row r="32" spans="1:5" s="27" customFormat="1" ht="17.25" customHeight="1">
      <c r="A32" s="50"/>
      <c r="B32" s="4"/>
      <c r="C32" s="2"/>
      <c r="D32" s="2"/>
      <c r="E32" s="13"/>
    </row>
    <row r="33" spans="1:5" ht="17.25" customHeight="1"/>
    <row r="34" spans="1:5" ht="17.25" customHeight="1">
      <c r="A34" s="199" t="s">
        <v>19</v>
      </c>
      <c r="B34" s="199"/>
      <c r="C34" s="3"/>
      <c r="D34" s="28"/>
      <c r="E34" s="26"/>
    </row>
    <row r="35" spans="1:5" ht="17.25" customHeight="1" thickBot="1">
      <c r="A35" s="76" t="s">
        <v>3</v>
      </c>
      <c r="B35" s="77" t="s">
        <v>7</v>
      </c>
      <c r="C35" s="78" t="s">
        <v>8</v>
      </c>
      <c r="D35" s="79" t="s">
        <v>9</v>
      </c>
      <c r="E35" s="80" t="s">
        <v>33</v>
      </c>
    </row>
    <row r="36" spans="1:5" s="27" customFormat="1" ht="17.25" customHeight="1">
      <c r="A36" s="54">
        <v>1</v>
      </c>
      <c r="B36" s="98" t="s">
        <v>294</v>
      </c>
      <c r="C36" s="189" t="s">
        <v>359</v>
      </c>
      <c r="D36" s="207">
        <v>6</v>
      </c>
      <c r="E36" s="165">
        <v>2.6030092592592593E-3</v>
      </c>
    </row>
    <row r="37" spans="1:5" s="27" customFormat="1" ht="17.25" customHeight="1">
      <c r="A37" s="163">
        <v>2</v>
      </c>
      <c r="B37" s="100" t="s">
        <v>377</v>
      </c>
      <c r="C37" s="166" t="s">
        <v>378</v>
      </c>
      <c r="D37" s="167" t="s">
        <v>446</v>
      </c>
      <c r="E37" s="165">
        <v>2.6527777777777782E-3</v>
      </c>
    </row>
    <row r="38" spans="1:5" s="27" customFormat="1" ht="17.25" customHeight="1">
      <c r="A38" s="54">
        <v>3</v>
      </c>
      <c r="B38" s="100" t="s">
        <v>382</v>
      </c>
      <c r="C38" s="127" t="s">
        <v>383</v>
      </c>
      <c r="D38" s="128" t="s">
        <v>440</v>
      </c>
      <c r="E38" s="86">
        <v>2.7314814814814819E-3</v>
      </c>
    </row>
    <row r="39" spans="1:5" s="27" customFormat="1" ht="17.25" customHeight="1">
      <c r="A39" s="163">
        <v>4</v>
      </c>
      <c r="B39" s="100" t="s">
        <v>367</v>
      </c>
      <c r="C39" s="166" t="s">
        <v>397</v>
      </c>
      <c r="D39" s="167" t="s">
        <v>434</v>
      </c>
      <c r="E39" s="165">
        <v>2.7615740740740743E-3</v>
      </c>
    </row>
    <row r="40" spans="1:5" s="27" customFormat="1" ht="17.25" customHeight="1">
      <c r="A40" s="54">
        <v>5</v>
      </c>
      <c r="B40" s="100" t="s">
        <v>343</v>
      </c>
      <c r="C40" s="166" t="s">
        <v>360</v>
      </c>
      <c r="D40" s="167" t="s">
        <v>281</v>
      </c>
      <c r="E40" s="165">
        <v>2.7858796296296295E-3</v>
      </c>
    </row>
    <row r="41" spans="1:5" s="27" customFormat="1" ht="17.25" customHeight="1">
      <c r="A41" s="163">
        <v>6</v>
      </c>
      <c r="B41" s="100" t="s">
        <v>380</v>
      </c>
      <c r="C41" s="168" t="s">
        <v>381</v>
      </c>
      <c r="D41" s="169" t="s">
        <v>448</v>
      </c>
      <c r="E41" s="165">
        <v>2.9884259259259261E-3</v>
      </c>
    </row>
    <row r="42" spans="1:5" s="27" customFormat="1" ht="17.25" customHeight="1">
      <c r="A42" s="54">
        <v>7</v>
      </c>
      <c r="B42" s="100" t="s">
        <v>395</v>
      </c>
      <c r="C42" s="166" t="s">
        <v>447</v>
      </c>
      <c r="D42" s="167" t="s">
        <v>440</v>
      </c>
      <c r="E42" s="165">
        <v>3.0682870370370365E-3</v>
      </c>
    </row>
    <row r="43" spans="1:5" s="27" customFormat="1" ht="17.25" customHeight="1">
      <c r="A43" s="163">
        <v>8</v>
      </c>
      <c r="B43" s="100" t="s">
        <v>449</v>
      </c>
      <c r="C43" s="166" t="s">
        <v>368</v>
      </c>
      <c r="D43" s="166" t="s">
        <v>440</v>
      </c>
      <c r="E43" s="208">
        <v>3.181712962962963E-3</v>
      </c>
    </row>
    <row r="44" spans="1:5" s="27" customFormat="1" ht="17.25" customHeight="1">
      <c r="A44" s="54">
        <v>9</v>
      </c>
      <c r="B44" s="100" t="s">
        <v>386</v>
      </c>
      <c r="C44" s="127" t="s">
        <v>387</v>
      </c>
      <c r="D44" s="127" t="s">
        <v>446</v>
      </c>
      <c r="E44" s="209">
        <v>3.2060185185185191E-3</v>
      </c>
    </row>
    <row r="45" spans="1:5" s="27" customFormat="1" ht="17.25" customHeight="1">
      <c r="A45" s="163"/>
      <c r="B45" s="100" t="s">
        <v>392</v>
      </c>
      <c r="C45" s="166" t="s">
        <v>393</v>
      </c>
      <c r="D45" s="167" t="s">
        <v>446</v>
      </c>
      <c r="E45" s="165" t="s">
        <v>500</v>
      </c>
    </row>
    <row r="46" spans="1:5" s="27" customFormat="1" ht="17.25" customHeight="1">
      <c r="A46" s="54"/>
      <c r="B46" s="100" t="s">
        <v>365</v>
      </c>
      <c r="C46" s="166" t="s">
        <v>450</v>
      </c>
      <c r="D46" s="167" t="s">
        <v>448</v>
      </c>
      <c r="E46" s="165" t="s">
        <v>501</v>
      </c>
    </row>
    <row r="47" spans="1:5" ht="17.25" customHeight="1"/>
    <row r="48" spans="1: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</sheetData>
  <protectedRanges>
    <protectedRange sqref="C38 C40 C42 C44 C46" name="範囲5_1_2_1_2"/>
    <protectedRange sqref="C8 C10 C12 C14 C16 C18:C28 C30" name="範囲5_1_2_1_1_1"/>
  </protectedRanges>
  <autoFilter ref="A35:E46">
    <sortState ref="A36:E47">
      <sortCondition descending="1" ref="E35:E47"/>
    </sortState>
  </autoFilter>
  <sortState ref="A36:E46">
    <sortCondition ref="E36"/>
  </sortState>
  <mergeCells count="3">
    <mergeCell ref="A1:E1"/>
    <mergeCell ref="A4:B4"/>
    <mergeCell ref="A34:B34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38 C46 C36 C40 C42 C44 C30 C10 C12 C14 C8 C16 C6 C18:C28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"/>
  <sheetViews>
    <sheetView zoomScale="73" zoomScaleNormal="73" workbookViewId="0">
      <selection activeCell="B2" sqref="B2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4" customWidth="1"/>
    <col min="6" max="6" width="10" style="21" customWidth="1"/>
    <col min="7" max="7" width="10" style="22" customWidth="1"/>
    <col min="8" max="8" width="10" style="21" customWidth="1"/>
    <col min="9" max="9" width="10" style="22" customWidth="1"/>
    <col min="10" max="11" width="10" style="21" customWidth="1"/>
    <col min="12" max="16384" width="9" style="1"/>
  </cols>
  <sheetData>
    <row r="1" spans="1:11">
      <c r="B1" s="190" t="s">
        <v>486</v>
      </c>
      <c r="C1" s="191"/>
      <c r="D1" s="191"/>
      <c r="E1" s="191"/>
    </row>
    <row r="2" spans="1:11">
      <c r="B2" s="134"/>
      <c r="C2" s="135"/>
      <c r="D2" s="135"/>
      <c r="E2" s="135"/>
    </row>
    <row r="4" spans="1:11">
      <c r="A4" s="194" t="s">
        <v>26</v>
      </c>
      <c r="B4" s="195"/>
      <c r="E4" s="63"/>
      <c r="F4" s="6"/>
      <c r="G4" s="59"/>
      <c r="H4" s="6"/>
      <c r="I4" s="59"/>
      <c r="J4" s="6"/>
      <c r="K4" s="59"/>
    </row>
    <row r="5" spans="1:11">
      <c r="A5" s="68"/>
      <c r="B5" s="68"/>
      <c r="E5" s="58" t="s">
        <v>475</v>
      </c>
      <c r="F5" s="55"/>
      <c r="G5" s="59" t="s">
        <v>4</v>
      </c>
      <c r="H5" s="6"/>
      <c r="I5" s="60" t="s">
        <v>5</v>
      </c>
      <c r="J5" s="55"/>
      <c r="K5" s="61" t="s">
        <v>6</v>
      </c>
    </row>
    <row r="6" spans="1:11">
      <c r="B6" s="1" t="s">
        <v>7</v>
      </c>
      <c r="C6" s="1" t="s">
        <v>8</v>
      </c>
      <c r="D6" s="1" t="s">
        <v>9</v>
      </c>
      <c r="E6" s="88" t="s">
        <v>10</v>
      </c>
      <c r="F6" s="66" t="s">
        <v>11</v>
      </c>
      <c r="G6" s="89" t="s">
        <v>12</v>
      </c>
      <c r="H6" s="67" t="s">
        <v>11</v>
      </c>
      <c r="I6" s="89" t="s">
        <v>13</v>
      </c>
      <c r="J6" s="66" t="s">
        <v>11</v>
      </c>
      <c r="K6" s="57"/>
    </row>
    <row r="7" spans="1:11" ht="17.25" customHeight="1">
      <c r="A7" s="43">
        <v>1</v>
      </c>
      <c r="B7" s="129" t="s">
        <v>470</v>
      </c>
      <c r="C7" s="94" t="s">
        <v>75</v>
      </c>
      <c r="D7" s="94" t="s">
        <v>38</v>
      </c>
      <c r="E7" s="52">
        <v>9</v>
      </c>
      <c r="F7" s="36">
        <f>ROUND(25.4347*(26.9-E7*2.3)^1.34,0)</f>
        <v>293</v>
      </c>
      <c r="G7" s="41">
        <v>2.75</v>
      </c>
      <c r="H7" s="36">
        <f t="shared" ref="H7:H12" si="0">ROUND(0.188807*(100*G7-1.58)^1.37,0)</f>
        <v>412</v>
      </c>
      <c r="I7" s="41">
        <v>19.32</v>
      </c>
      <c r="J7" s="37">
        <f t="shared" ref="J7:J12" si="1">ROUND(15.9809*(I7-2),0)</f>
        <v>277</v>
      </c>
      <c r="K7" s="36">
        <f t="shared" ref="K7:K12" si="2">ROUND(F7+H7+J7,0)</f>
        <v>982</v>
      </c>
    </row>
    <row r="8" spans="1:11" ht="17.25" customHeight="1">
      <c r="A8" s="43">
        <v>2</v>
      </c>
      <c r="B8" s="129" t="s">
        <v>471</v>
      </c>
      <c r="C8" s="92" t="s">
        <v>76</v>
      </c>
      <c r="D8" s="93" t="s">
        <v>77</v>
      </c>
      <c r="E8" s="52">
        <v>9</v>
      </c>
      <c r="F8" s="36">
        <f>ROUND(25.4347*(26.9-E8*2.3)^1.34,0)</f>
        <v>293</v>
      </c>
      <c r="G8" s="19">
        <v>2.71</v>
      </c>
      <c r="H8" s="36">
        <f t="shared" si="0"/>
        <v>403</v>
      </c>
      <c r="I8" s="19">
        <v>13.2</v>
      </c>
      <c r="J8" s="37">
        <f t="shared" si="1"/>
        <v>179</v>
      </c>
      <c r="K8" s="36">
        <f t="shared" si="2"/>
        <v>875</v>
      </c>
    </row>
    <row r="9" spans="1:11" ht="17.25" customHeight="1">
      <c r="A9" s="43">
        <v>3</v>
      </c>
      <c r="B9" s="96" t="s">
        <v>464</v>
      </c>
      <c r="C9" s="93" t="s">
        <v>69</v>
      </c>
      <c r="D9" s="93" t="s">
        <v>70</v>
      </c>
      <c r="E9" s="52">
        <v>9</v>
      </c>
      <c r="F9" s="36">
        <f>ROUND(25.4347*(26.9-E9*2.3)^1.34,0)</f>
        <v>293</v>
      </c>
      <c r="G9" s="19">
        <v>2.69</v>
      </c>
      <c r="H9" s="36">
        <f t="shared" si="0"/>
        <v>399</v>
      </c>
      <c r="I9" s="19">
        <v>11.65</v>
      </c>
      <c r="J9" s="37">
        <f t="shared" si="1"/>
        <v>154</v>
      </c>
      <c r="K9" s="36">
        <f t="shared" si="2"/>
        <v>846</v>
      </c>
    </row>
    <row r="10" spans="1:11" ht="17.25" customHeight="1">
      <c r="A10" s="43">
        <v>4</v>
      </c>
      <c r="B10" s="129" t="s">
        <v>467</v>
      </c>
      <c r="C10" s="92" t="s">
        <v>78</v>
      </c>
      <c r="D10" s="94" t="s">
        <v>43</v>
      </c>
      <c r="E10" s="136">
        <v>9</v>
      </c>
      <c r="F10" s="137">
        <v>250</v>
      </c>
      <c r="G10" s="19">
        <v>2.48</v>
      </c>
      <c r="H10" s="36">
        <f t="shared" si="0"/>
        <v>357</v>
      </c>
      <c r="I10" s="19">
        <v>14.02</v>
      </c>
      <c r="J10" s="37">
        <f t="shared" si="1"/>
        <v>192</v>
      </c>
      <c r="K10" s="36">
        <f t="shared" si="2"/>
        <v>799</v>
      </c>
    </row>
    <row r="11" spans="1:11" ht="17.25" customHeight="1">
      <c r="A11" s="43">
        <v>5</v>
      </c>
      <c r="B11" s="103" t="s">
        <v>472</v>
      </c>
      <c r="C11" s="92" t="s">
        <v>79</v>
      </c>
      <c r="D11" s="94" t="s">
        <v>56</v>
      </c>
      <c r="E11" s="136">
        <v>9.9</v>
      </c>
      <c r="F11" s="137">
        <v>170</v>
      </c>
      <c r="G11" s="19">
        <v>1.35</v>
      </c>
      <c r="H11" s="36">
        <f t="shared" si="0"/>
        <v>154</v>
      </c>
      <c r="I11" s="19">
        <v>13.8</v>
      </c>
      <c r="J11" s="37">
        <f t="shared" si="1"/>
        <v>189</v>
      </c>
      <c r="K11" s="36">
        <f t="shared" si="2"/>
        <v>513</v>
      </c>
    </row>
    <row r="12" spans="1:11" ht="17.25" customHeight="1">
      <c r="A12" s="43">
        <v>6</v>
      </c>
      <c r="B12" s="111" t="s">
        <v>466</v>
      </c>
      <c r="C12" s="94" t="s">
        <v>71</v>
      </c>
      <c r="D12" s="93" t="s">
        <v>38</v>
      </c>
      <c r="E12" s="51">
        <v>11.2</v>
      </c>
      <c r="F12" s="36">
        <f>ROUND(25.4347*(26.9-E12*2.3)^1.34,0)</f>
        <v>30</v>
      </c>
      <c r="G12" s="19">
        <v>1.65</v>
      </c>
      <c r="H12" s="36">
        <f t="shared" si="0"/>
        <v>203</v>
      </c>
      <c r="I12" s="19">
        <v>6.49</v>
      </c>
      <c r="J12" s="37">
        <f t="shared" si="1"/>
        <v>72</v>
      </c>
      <c r="K12" s="36">
        <f t="shared" si="2"/>
        <v>305</v>
      </c>
    </row>
    <row r="13" spans="1:11" ht="17.25" customHeight="1">
      <c r="A13" s="43">
        <v>7</v>
      </c>
      <c r="B13" s="111" t="s">
        <v>467</v>
      </c>
      <c r="C13" s="138" t="s">
        <v>72</v>
      </c>
      <c r="D13" s="138" t="s">
        <v>73</v>
      </c>
      <c r="E13" s="136" t="s">
        <v>476</v>
      </c>
      <c r="F13" s="137"/>
      <c r="G13" s="139" t="s">
        <v>468</v>
      </c>
      <c r="H13" s="137"/>
      <c r="I13" s="139" t="s">
        <v>478</v>
      </c>
      <c r="J13" s="140"/>
      <c r="K13" s="137"/>
    </row>
    <row r="14" spans="1:11" ht="17.25" customHeight="1">
      <c r="A14" s="43">
        <v>8</v>
      </c>
      <c r="B14" s="111" t="s">
        <v>469</v>
      </c>
      <c r="C14" s="138" t="s">
        <v>74</v>
      </c>
      <c r="D14" s="141" t="s">
        <v>43</v>
      </c>
      <c r="E14" s="136" t="s">
        <v>476</v>
      </c>
      <c r="F14" s="137"/>
      <c r="G14" s="139" t="s">
        <v>468</v>
      </c>
      <c r="H14" s="137"/>
      <c r="I14" s="139" t="s">
        <v>479</v>
      </c>
      <c r="J14" s="140"/>
      <c r="K14" s="137"/>
    </row>
  </sheetData>
  <protectedRanges>
    <protectedRange sqref="C9" name="範囲5_1_1_1_2"/>
  </protectedRanges>
  <autoFilter ref="B6:K6">
    <sortState ref="B7:K14">
      <sortCondition descending="1" ref="K6"/>
    </sortState>
  </autoFilter>
  <mergeCells count="2">
    <mergeCell ref="B1:E1"/>
    <mergeCell ref="A4:B4"/>
  </mergeCells>
  <phoneticPr fontId="11"/>
  <dataValidations count="2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9"/>
    <dataValidation imeMode="halfAlpha" allowBlank="1" showInputMessage="1" showErrorMessage="1" sqref="C11"/>
  </dataValidations>
  <pageMargins left="0.78749999999999998" right="0.78749999999999998" top="0.39374999999999999" bottom="0.39374999999999999" header="0.51180555555555562" footer="0.51180555555555562"/>
  <pageSetup paperSize="9" firstPageNumber="0" fitToHeight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"/>
  <sheetViews>
    <sheetView zoomScale="70" zoomScaleNormal="70" workbookViewId="0">
      <selection activeCell="B29" sqref="B29:K30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4" customWidth="1"/>
    <col min="6" max="6" width="10" style="21" customWidth="1"/>
    <col min="7" max="7" width="10" style="22" customWidth="1"/>
    <col min="8" max="8" width="10" style="21" customWidth="1"/>
    <col min="9" max="9" width="10" style="22" customWidth="1"/>
    <col min="10" max="11" width="10" style="21" customWidth="1"/>
    <col min="12" max="16384" width="9" style="1"/>
  </cols>
  <sheetData>
    <row r="1" spans="1:11">
      <c r="B1" s="190" t="s">
        <v>486</v>
      </c>
      <c r="C1" s="191"/>
      <c r="D1" s="191"/>
      <c r="E1" s="191"/>
    </row>
    <row r="4" spans="1:11">
      <c r="A4" s="194" t="s">
        <v>27</v>
      </c>
      <c r="B4" s="195"/>
      <c r="E4" s="63"/>
      <c r="F4" s="6"/>
      <c r="G4" s="59"/>
      <c r="H4" s="6"/>
      <c r="I4" s="59"/>
      <c r="J4" s="6"/>
      <c r="K4" s="59"/>
    </row>
    <row r="5" spans="1:11">
      <c r="A5" s="68"/>
      <c r="B5" s="68"/>
      <c r="E5" s="58" t="s">
        <v>477</v>
      </c>
      <c r="F5" s="55"/>
      <c r="G5" s="59" t="s">
        <v>4</v>
      </c>
      <c r="H5" s="6"/>
      <c r="I5" s="60" t="s">
        <v>5</v>
      </c>
      <c r="J5" s="55"/>
      <c r="K5" s="61" t="s">
        <v>6</v>
      </c>
    </row>
    <row r="6" spans="1:11" ht="18" thickBot="1">
      <c r="B6" s="1" t="s">
        <v>7</v>
      </c>
      <c r="C6" s="1" t="s">
        <v>8</v>
      </c>
      <c r="D6" s="1" t="s">
        <v>9</v>
      </c>
      <c r="E6" s="88" t="s">
        <v>10</v>
      </c>
      <c r="F6" s="66" t="s">
        <v>11</v>
      </c>
      <c r="G6" s="89" t="s">
        <v>12</v>
      </c>
      <c r="H6" s="67" t="s">
        <v>11</v>
      </c>
      <c r="I6" s="89" t="s">
        <v>13</v>
      </c>
      <c r="J6" s="66" t="s">
        <v>11</v>
      </c>
      <c r="K6" s="57"/>
    </row>
    <row r="7" spans="1:11" ht="17.25" customHeight="1">
      <c r="A7" s="40">
        <v>1</v>
      </c>
      <c r="B7" s="105" t="s">
        <v>80</v>
      </c>
      <c r="C7" s="39" t="s">
        <v>81</v>
      </c>
      <c r="D7" s="106" t="s">
        <v>82</v>
      </c>
      <c r="E7" s="52">
        <v>7.7</v>
      </c>
      <c r="F7" s="15">
        <f t="shared" ref="F7:F28" si="0">ROUND(25.4347*(25.5-E7*2.1)^1.34,0)</f>
        <v>507</v>
      </c>
      <c r="G7" s="19">
        <v>3.7</v>
      </c>
      <c r="H7" s="15">
        <f t="shared" ref="H7:H28" si="1">ROUND(0.14354*(100*G7-1.77)^1.385,0)</f>
        <v>514</v>
      </c>
      <c r="I7" s="19">
        <v>38.18</v>
      </c>
      <c r="J7" s="15">
        <f t="shared" ref="J7:J28" si="2">ROUND(10.14*(I7-3)^1.02,0)</f>
        <v>383</v>
      </c>
      <c r="K7" s="15">
        <f t="shared" ref="K7:K28" si="3">ROUND(F7+H7+J7,0)</f>
        <v>1404</v>
      </c>
    </row>
    <row r="8" spans="1:11" ht="17.25" customHeight="1">
      <c r="A8" s="40">
        <v>2</v>
      </c>
      <c r="B8" s="101" t="s">
        <v>463</v>
      </c>
      <c r="C8" s="39" t="s">
        <v>117</v>
      </c>
      <c r="D8" s="99" t="s">
        <v>118</v>
      </c>
      <c r="E8" s="133">
        <v>7.9</v>
      </c>
      <c r="F8" s="15">
        <f t="shared" si="0"/>
        <v>477</v>
      </c>
      <c r="G8" s="19">
        <v>3.79</v>
      </c>
      <c r="H8" s="15">
        <f t="shared" si="1"/>
        <v>532</v>
      </c>
      <c r="I8" s="19">
        <v>34.54</v>
      </c>
      <c r="J8" s="15">
        <f t="shared" si="2"/>
        <v>343</v>
      </c>
      <c r="K8" s="15">
        <f t="shared" si="3"/>
        <v>1352</v>
      </c>
    </row>
    <row r="9" spans="1:11" ht="17.25" customHeight="1">
      <c r="A9" s="40">
        <v>3</v>
      </c>
      <c r="B9" s="102" t="s">
        <v>99</v>
      </c>
      <c r="C9" s="42" t="s">
        <v>100</v>
      </c>
      <c r="D9" s="149" t="s">
        <v>101</v>
      </c>
      <c r="E9" s="52">
        <v>8.5</v>
      </c>
      <c r="F9" s="15">
        <f t="shared" si="0"/>
        <v>389</v>
      </c>
      <c r="G9" s="19">
        <v>3.47</v>
      </c>
      <c r="H9" s="15">
        <f t="shared" si="1"/>
        <v>470</v>
      </c>
      <c r="I9" s="19">
        <v>33.6</v>
      </c>
      <c r="J9" s="15">
        <f t="shared" si="2"/>
        <v>332</v>
      </c>
      <c r="K9" s="15">
        <f t="shared" si="3"/>
        <v>1191</v>
      </c>
    </row>
    <row r="10" spans="1:11" ht="17.25" customHeight="1">
      <c r="A10" s="40">
        <v>4</v>
      </c>
      <c r="B10" s="131" t="s">
        <v>124</v>
      </c>
      <c r="C10" s="109" t="s">
        <v>125</v>
      </c>
      <c r="D10" s="42" t="s">
        <v>126</v>
      </c>
      <c r="E10" s="52">
        <v>8.1999999999999993</v>
      </c>
      <c r="F10" s="15">
        <f t="shared" si="0"/>
        <v>432</v>
      </c>
      <c r="G10" s="19">
        <v>3.79</v>
      </c>
      <c r="H10" s="15">
        <f t="shared" si="1"/>
        <v>532</v>
      </c>
      <c r="I10" s="19">
        <v>22.88</v>
      </c>
      <c r="J10" s="15">
        <f t="shared" si="2"/>
        <v>214</v>
      </c>
      <c r="K10" s="15">
        <f t="shared" si="3"/>
        <v>1178</v>
      </c>
    </row>
    <row r="11" spans="1:11" ht="17.25" customHeight="1">
      <c r="A11" s="40">
        <v>5</v>
      </c>
      <c r="B11" s="131" t="s">
        <v>129</v>
      </c>
      <c r="C11" s="39" t="s">
        <v>130</v>
      </c>
      <c r="D11" s="99" t="s">
        <v>92</v>
      </c>
      <c r="E11" s="52">
        <v>8.6</v>
      </c>
      <c r="F11" s="15">
        <f t="shared" si="0"/>
        <v>374</v>
      </c>
      <c r="G11" s="19">
        <v>3.21</v>
      </c>
      <c r="H11" s="15">
        <f t="shared" si="1"/>
        <v>422</v>
      </c>
      <c r="I11" s="19">
        <v>36.54</v>
      </c>
      <c r="J11" s="15">
        <f t="shared" si="2"/>
        <v>365</v>
      </c>
      <c r="K11" s="15">
        <f t="shared" si="3"/>
        <v>1161</v>
      </c>
    </row>
    <row r="12" spans="1:11" ht="17.25" customHeight="1">
      <c r="A12" s="40">
        <v>6</v>
      </c>
      <c r="B12" s="107" t="s">
        <v>119</v>
      </c>
      <c r="C12" s="39" t="s">
        <v>120</v>
      </c>
      <c r="D12" s="99" t="s">
        <v>111</v>
      </c>
      <c r="E12" s="52">
        <v>8.6</v>
      </c>
      <c r="F12" s="15">
        <f t="shared" si="0"/>
        <v>374</v>
      </c>
      <c r="G12" s="19">
        <v>3.23</v>
      </c>
      <c r="H12" s="15">
        <f t="shared" si="1"/>
        <v>426</v>
      </c>
      <c r="I12" s="19">
        <v>35.96</v>
      </c>
      <c r="J12" s="15">
        <f t="shared" si="2"/>
        <v>358</v>
      </c>
      <c r="K12" s="15">
        <f t="shared" si="3"/>
        <v>1158</v>
      </c>
    </row>
    <row r="13" spans="1:11" ht="17.25" customHeight="1">
      <c r="A13" s="40">
        <v>7</v>
      </c>
      <c r="B13" s="131" t="s">
        <v>131</v>
      </c>
      <c r="C13" s="39" t="s">
        <v>132</v>
      </c>
      <c r="D13" s="99" t="s">
        <v>118</v>
      </c>
      <c r="E13" s="52">
        <v>8.6</v>
      </c>
      <c r="F13" s="15">
        <f t="shared" si="0"/>
        <v>374</v>
      </c>
      <c r="G13" s="19">
        <v>3.47</v>
      </c>
      <c r="H13" s="15">
        <f t="shared" si="1"/>
        <v>470</v>
      </c>
      <c r="I13" s="19">
        <v>29.6</v>
      </c>
      <c r="J13" s="15">
        <f t="shared" si="2"/>
        <v>288</v>
      </c>
      <c r="K13" s="15">
        <f t="shared" si="3"/>
        <v>1132</v>
      </c>
    </row>
    <row r="14" spans="1:11" ht="17.25" customHeight="1">
      <c r="A14" s="40">
        <v>8</v>
      </c>
      <c r="B14" s="107" t="s">
        <v>460</v>
      </c>
      <c r="C14" s="42" t="s">
        <v>112</v>
      </c>
      <c r="D14" s="42">
        <v>4</v>
      </c>
      <c r="E14" s="52">
        <v>8.4</v>
      </c>
      <c r="F14" s="15">
        <f t="shared" si="0"/>
        <v>403</v>
      </c>
      <c r="G14" s="19">
        <v>2.94</v>
      </c>
      <c r="H14" s="15">
        <f t="shared" si="1"/>
        <v>373</v>
      </c>
      <c r="I14" s="19">
        <v>35.49</v>
      </c>
      <c r="J14" s="15">
        <f t="shared" si="2"/>
        <v>353</v>
      </c>
      <c r="K14" s="15">
        <f t="shared" si="3"/>
        <v>1129</v>
      </c>
    </row>
    <row r="15" spans="1:11" ht="17.25" customHeight="1">
      <c r="A15" s="40">
        <v>9</v>
      </c>
      <c r="B15" s="131" t="s">
        <v>121</v>
      </c>
      <c r="C15" s="42" t="s">
        <v>122</v>
      </c>
      <c r="D15" s="42" t="s">
        <v>123</v>
      </c>
      <c r="E15" s="52">
        <v>8.6</v>
      </c>
      <c r="F15" s="15">
        <f t="shared" si="0"/>
        <v>374</v>
      </c>
      <c r="G15" s="19">
        <v>2.9</v>
      </c>
      <c r="H15" s="15">
        <f t="shared" si="1"/>
        <v>366</v>
      </c>
      <c r="I15" s="19">
        <v>36.39</v>
      </c>
      <c r="J15" s="15">
        <f t="shared" si="2"/>
        <v>363</v>
      </c>
      <c r="K15" s="15">
        <f t="shared" si="3"/>
        <v>1103</v>
      </c>
    </row>
    <row r="16" spans="1:11" ht="17.25" customHeight="1">
      <c r="A16" s="40">
        <v>10</v>
      </c>
      <c r="B16" s="107" t="s">
        <v>461</v>
      </c>
      <c r="C16" s="108" t="s">
        <v>114</v>
      </c>
      <c r="D16" s="42" t="s">
        <v>87</v>
      </c>
      <c r="E16" s="52">
        <v>8.9</v>
      </c>
      <c r="F16" s="15">
        <f t="shared" si="0"/>
        <v>333</v>
      </c>
      <c r="G16" s="19">
        <v>3.11</v>
      </c>
      <c r="H16" s="15">
        <f t="shared" si="1"/>
        <v>404</v>
      </c>
      <c r="I16" s="19">
        <v>33.93</v>
      </c>
      <c r="J16" s="15">
        <f t="shared" si="2"/>
        <v>336</v>
      </c>
      <c r="K16" s="15">
        <f t="shared" si="3"/>
        <v>1073</v>
      </c>
    </row>
    <row r="17" spans="1:11" ht="17.25" customHeight="1">
      <c r="A17" s="40">
        <v>11</v>
      </c>
      <c r="B17" s="131" t="s">
        <v>102</v>
      </c>
      <c r="C17" s="42" t="s">
        <v>103</v>
      </c>
      <c r="D17" s="42" t="s">
        <v>87</v>
      </c>
      <c r="E17" s="52">
        <v>9</v>
      </c>
      <c r="F17" s="15">
        <f t="shared" si="0"/>
        <v>319</v>
      </c>
      <c r="G17" s="19">
        <v>3.08</v>
      </c>
      <c r="H17" s="15">
        <f t="shared" si="1"/>
        <v>398</v>
      </c>
      <c r="I17" s="19">
        <v>32.43</v>
      </c>
      <c r="J17" s="15">
        <f t="shared" si="2"/>
        <v>319</v>
      </c>
      <c r="K17" s="15">
        <f t="shared" si="3"/>
        <v>1036</v>
      </c>
    </row>
    <row r="18" spans="1:11" ht="17.25" customHeight="1">
      <c r="A18" s="40">
        <v>12</v>
      </c>
      <c r="B18" s="107" t="s">
        <v>83</v>
      </c>
      <c r="C18" s="39" t="s">
        <v>84</v>
      </c>
      <c r="D18" s="124">
        <v>4</v>
      </c>
      <c r="E18" s="52">
        <v>8.6999999999999993</v>
      </c>
      <c r="F18" s="15">
        <f t="shared" si="0"/>
        <v>360</v>
      </c>
      <c r="G18" s="19">
        <v>3.07</v>
      </c>
      <c r="H18" s="15">
        <f t="shared" si="1"/>
        <v>396</v>
      </c>
      <c r="I18" s="19">
        <v>26.26</v>
      </c>
      <c r="J18" s="15">
        <f t="shared" si="2"/>
        <v>251</v>
      </c>
      <c r="K18" s="15">
        <f t="shared" si="3"/>
        <v>1007</v>
      </c>
    </row>
    <row r="19" spans="1:11" ht="17.25" customHeight="1">
      <c r="A19" s="40">
        <v>13</v>
      </c>
      <c r="B19" s="131" t="s">
        <v>133</v>
      </c>
      <c r="C19" s="39" t="s">
        <v>134</v>
      </c>
      <c r="D19" s="99">
        <v>4</v>
      </c>
      <c r="E19" s="52">
        <v>8.9</v>
      </c>
      <c r="F19" s="15">
        <f t="shared" si="0"/>
        <v>333</v>
      </c>
      <c r="G19" s="19">
        <v>3.2</v>
      </c>
      <c r="H19" s="15">
        <f t="shared" si="1"/>
        <v>420</v>
      </c>
      <c r="I19" s="19">
        <v>24.46</v>
      </c>
      <c r="J19" s="15">
        <f t="shared" si="2"/>
        <v>231</v>
      </c>
      <c r="K19" s="15">
        <f t="shared" si="3"/>
        <v>984</v>
      </c>
    </row>
    <row r="20" spans="1:11" ht="17.25" customHeight="1">
      <c r="A20" s="40">
        <v>14</v>
      </c>
      <c r="B20" s="117" t="s">
        <v>90</v>
      </c>
      <c r="C20" s="42" t="s">
        <v>91</v>
      </c>
      <c r="D20" s="42" t="s">
        <v>92</v>
      </c>
      <c r="E20" s="52">
        <v>8.9</v>
      </c>
      <c r="F20" s="15">
        <f t="shared" si="0"/>
        <v>333</v>
      </c>
      <c r="G20" s="19">
        <v>2.96</v>
      </c>
      <c r="H20" s="15">
        <f t="shared" si="1"/>
        <v>377</v>
      </c>
      <c r="I20" s="19">
        <v>27.14</v>
      </c>
      <c r="J20" s="15">
        <f t="shared" si="2"/>
        <v>261</v>
      </c>
      <c r="K20" s="15">
        <f t="shared" si="3"/>
        <v>971</v>
      </c>
    </row>
    <row r="21" spans="1:11" ht="17.25" customHeight="1">
      <c r="A21" s="40">
        <v>15</v>
      </c>
      <c r="B21" s="131" t="s">
        <v>109</v>
      </c>
      <c r="C21" s="39" t="s">
        <v>110</v>
      </c>
      <c r="D21" s="99" t="s">
        <v>111</v>
      </c>
      <c r="E21" s="52">
        <v>9</v>
      </c>
      <c r="F21" s="15">
        <f t="shared" si="0"/>
        <v>319</v>
      </c>
      <c r="G21" s="19">
        <v>2.82</v>
      </c>
      <c r="H21" s="15">
        <f t="shared" si="1"/>
        <v>352</v>
      </c>
      <c r="I21" s="19">
        <v>27.61</v>
      </c>
      <c r="J21" s="15">
        <f t="shared" si="2"/>
        <v>266</v>
      </c>
      <c r="K21" s="15">
        <f t="shared" si="3"/>
        <v>937</v>
      </c>
    </row>
    <row r="22" spans="1:11" ht="17.25" customHeight="1">
      <c r="A22" s="40">
        <v>16</v>
      </c>
      <c r="B22" s="131" t="s">
        <v>127</v>
      </c>
      <c r="C22" s="42" t="s">
        <v>128</v>
      </c>
      <c r="D22" s="42" t="s">
        <v>87</v>
      </c>
      <c r="E22" s="52">
        <v>9.3000000000000007</v>
      </c>
      <c r="F22" s="15">
        <f t="shared" si="0"/>
        <v>279</v>
      </c>
      <c r="G22" s="19">
        <v>2.89</v>
      </c>
      <c r="H22" s="15">
        <f t="shared" si="1"/>
        <v>364</v>
      </c>
      <c r="I22" s="19">
        <v>27.82</v>
      </c>
      <c r="J22" s="15">
        <f t="shared" si="2"/>
        <v>268</v>
      </c>
      <c r="K22" s="15">
        <f t="shared" si="3"/>
        <v>911</v>
      </c>
    </row>
    <row r="23" spans="1:11" ht="17.25" customHeight="1">
      <c r="A23" s="40">
        <v>17</v>
      </c>
      <c r="B23" s="107" t="s">
        <v>85</v>
      </c>
      <c r="C23" s="42" t="s">
        <v>86</v>
      </c>
      <c r="D23" s="99" t="s">
        <v>87</v>
      </c>
      <c r="E23" s="52">
        <v>9</v>
      </c>
      <c r="F23" s="15">
        <f t="shared" si="0"/>
        <v>319</v>
      </c>
      <c r="G23" s="19">
        <v>2.93</v>
      </c>
      <c r="H23" s="15">
        <f t="shared" si="1"/>
        <v>371</v>
      </c>
      <c r="I23" s="19">
        <v>21.84</v>
      </c>
      <c r="J23" s="15">
        <f t="shared" si="2"/>
        <v>203</v>
      </c>
      <c r="K23" s="15">
        <f t="shared" si="3"/>
        <v>893</v>
      </c>
    </row>
    <row r="24" spans="1:11" ht="17.25" customHeight="1">
      <c r="A24" s="40">
        <v>18</v>
      </c>
      <c r="B24" s="131" t="s">
        <v>96</v>
      </c>
      <c r="C24" s="42" t="s">
        <v>97</v>
      </c>
      <c r="D24" s="42" t="s">
        <v>98</v>
      </c>
      <c r="E24" s="52">
        <v>9.3000000000000007</v>
      </c>
      <c r="F24" s="15">
        <f t="shared" si="0"/>
        <v>279</v>
      </c>
      <c r="G24" s="19">
        <v>2.73</v>
      </c>
      <c r="H24" s="15">
        <f t="shared" si="1"/>
        <v>337</v>
      </c>
      <c r="I24" s="19">
        <v>25.5</v>
      </c>
      <c r="J24" s="15">
        <f t="shared" si="2"/>
        <v>243</v>
      </c>
      <c r="K24" s="15">
        <f t="shared" si="3"/>
        <v>859</v>
      </c>
    </row>
    <row r="25" spans="1:11" ht="17.25" customHeight="1">
      <c r="A25" s="40">
        <v>19</v>
      </c>
      <c r="B25" s="107" t="s">
        <v>462</v>
      </c>
      <c r="C25" s="39" t="s">
        <v>115</v>
      </c>
      <c r="D25" s="99" t="s">
        <v>116</v>
      </c>
      <c r="E25" s="52">
        <v>10.3</v>
      </c>
      <c r="F25" s="15">
        <f t="shared" si="0"/>
        <v>156</v>
      </c>
      <c r="G25" s="19">
        <v>2.68</v>
      </c>
      <c r="H25" s="15">
        <f t="shared" si="1"/>
        <v>328</v>
      </c>
      <c r="I25" s="19">
        <v>31.91</v>
      </c>
      <c r="J25" s="15">
        <f t="shared" si="2"/>
        <v>314</v>
      </c>
      <c r="K25" s="15">
        <f t="shared" si="3"/>
        <v>798</v>
      </c>
    </row>
    <row r="26" spans="1:11" ht="17.25" customHeight="1">
      <c r="A26" s="40">
        <v>20</v>
      </c>
      <c r="B26" s="107" t="s">
        <v>459</v>
      </c>
      <c r="C26" s="42" t="s">
        <v>113</v>
      </c>
      <c r="D26" s="42" t="s">
        <v>101</v>
      </c>
      <c r="E26" s="52">
        <v>9.6</v>
      </c>
      <c r="F26" s="15">
        <f t="shared" si="0"/>
        <v>240</v>
      </c>
      <c r="G26" s="19">
        <v>2.2000000000000002</v>
      </c>
      <c r="H26" s="15">
        <f t="shared" si="1"/>
        <v>249</v>
      </c>
      <c r="I26" s="19">
        <v>31.37</v>
      </c>
      <c r="J26" s="15">
        <f t="shared" si="2"/>
        <v>308</v>
      </c>
      <c r="K26" s="15">
        <f t="shared" si="3"/>
        <v>797</v>
      </c>
    </row>
    <row r="27" spans="1:11" ht="17.25" customHeight="1">
      <c r="A27" s="40">
        <v>21</v>
      </c>
      <c r="B27" s="107" t="s">
        <v>88</v>
      </c>
      <c r="C27" s="42" t="s">
        <v>89</v>
      </c>
      <c r="D27" s="99" t="s">
        <v>87</v>
      </c>
      <c r="E27" s="52">
        <v>9.6999999999999993</v>
      </c>
      <c r="F27" s="15">
        <f t="shared" si="0"/>
        <v>228</v>
      </c>
      <c r="G27" s="19">
        <v>2.2200000000000002</v>
      </c>
      <c r="H27" s="15">
        <f t="shared" si="1"/>
        <v>252</v>
      </c>
      <c r="I27" s="19">
        <v>19.11</v>
      </c>
      <c r="J27" s="15">
        <f t="shared" si="2"/>
        <v>173</v>
      </c>
      <c r="K27" s="15">
        <f t="shared" si="3"/>
        <v>653</v>
      </c>
    </row>
    <row r="28" spans="1:11" ht="17.25" customHeight="1">
      <c r="A28" s="40">
        <v>22</v>
      </c>
      <c r="B28" s="131" t="s">
        <v>104</v>
      </c>
      <c r="C28" s="39" t="s">
        <v>105</v>
      </c>
      <c r="D28" s="99" t="s">
        <v>106</v>
      </c>
      <c r="E28" s="52">
        <v>9.9</v>
      </c>
      <c r="F28" s="15">
        <f t="shared" si="0"/>
        <v>203</v>
      </c>
      <c r="G28" s="19">
        <v>2.36</v>
      </c>
      <c r="H28" s="15">
        <f t="shared" si="1"/>
        <v>275</v>
      </c>
      <c r="I28" s="19">
        <v>8.9700000000000006</v>
      </c>
      <c r="J28" s="15">
        <f t="shared" si="2"/>
        <v>63</v>
      </c>
      <c r="K28" s="15">
        <f t="shared" si="3"/>
        <v>541</v>
      </c>
    </row>
    <row r="29" spans="1:11" ht="17.25" customHeight="1">
      <c r="A29" s="40">
        <v>23</v>
      </c>
      <c r="B29" s="117" t="s">
        <v>93</v>
      </c>
      <c r="C29" s="118" t="s">
        <v>94</v>
      </c>
      <c r="D29" s="118" t="s">
        <v>95</v>
      </c>
      <c r="E29" s="136" t="s">
        <v>465</v>
      </c>
      <c r="F29" s="142"/>
      <c r="G29" s="139" t="s">
        <v>493</v>
      </c>
      <c r="H29" s="142"/>
      <c r="I29" s="139"/>
      <c r="J29" s="142"/>
      <c r="K29" s="142"/>
    </row>
    <row r="30" spans="1:11" ht="17.25" customHeight="1">
      <c r="A30" s="40">
        <v>24</v>
      </c>
      <c r="B30" s="150" t="s">
        <v>107</v>
      </c>
      <c r="C30" s="118" t="s">
        <v>108</v>
      </c>
      <c r="D30" s="151" t="s">
        <v>92</v>
      </c>
      <c r="E30" s="136" t="s">
        <v>465</v>
      </c>
      <c r="F30" s="142"/>
      <c r="G30" s="139" t="s">
        <v>494</v>
      </c>
      <c r="H30" s="142"/>
      <c r="I30" s="139"/>
      <c r="J30" s="142"/>
      <c r="K30" s="142"/>
    </row>
  </sheetData>
  <protectedRanges>
    <protectedRange sqref="C11 C21" name="範囲5_1_2_1_1"/>
    <protectedRange sqref="C16 C26" name="範囲5_1_1_1_1"/>
  </protectedRanges>
  <autoFilter ref="B6:K6">
    <sortState ref="B7:K30">
      <sortCondition descending="1" ref="K6"/>
    </sortState>
  </autoFilter>
  <mergeCells count="2">
    <mergeCell ref="B1:E1"/>
    <mergeCell ref="A4:B4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20:C21 C10:C11 C16 C26 C30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zoomScale="60" zoomScaleNormal="60" workbookViewId="0">
      <selection activeCell="Q14" sqref="Q14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4" customWidth="1"/>
    <col min="6" max="6" width="10" style="21" customWidth="1"/>
    <col min="7" max="7" width="10" style="22" customWidth="1"/>
    <col min="8" max="8" width="10" style="21" customWidth="1"/>
    <col min="9" max="9" width="10" style="22" customWidth="1"/>
    <col min="10" max="11" width="10" style="21" customWidth="1"/>
    <col min="12" max="16384" width="9" style="1"/>
  </cols>
  <sheetData>
    <row r="1" spans="1:11">
      <c r="B1" s="190" t="s">
        <v>486</v>
      </c>
      <c r="C1" s="191"/>
      <c r="D1" s="191"/>
      <c r="E1" s="191"/>
    </row>
    <row r="4" spans="1:11">
      <c r="A4" s="194" t="s">
        <v>28</v>
      </c>
      <c r="B4" s="195"/>
      <c r="E4" s="63"/>
      <c r="F4" s="6"/>
      <c r="G4" s="59"/>
      <c r="H4" s="6"/>
      <c r="I4" s="59"/>
      <c r="J4" s="6"/>
      <c r="K4" s="59"/>
    </row>
    <row r="5" spans="1:11">
      <c r="A5" s="68"/>
      <c r="B5" s="68"/>
      <c r="E5" s="58" t="s">
        <v>24</v>
      </c>
      <c r="F5" s="55"/>
      <c r="G5" s="59" t="s">
        <v>4</v>
      </c>
      <c r="H5" s="6"/>
      <c r="I5" s="60" t="s">
        <v>5</v>
      </c>
      <c r="J5" s="55"/>
      <c r="K5" s="61" t="s">
        <v>6</v>
      </c>
    </row>
    <row r="6" spans="1:11">
      <c r="B6" s="1" t="s">
        <v>7</v>
      </c>
      <c r="C6" s="1" t="s">
        <v>8</v>
      </c>
      <c r="D6" s="1" t="s">
        <v>9</v>
      </c>
      <c r="E6" s="88" t="s">
        <v>10</v>
      </c>
      <c r="F6" s="66" t="s">
        <v>11</v>
      </c>
      <c r="G6" s="89" t="s">
        <v>12</v>
      </c>
      <c r="H6" s="67" t="s">
        <v>11</v>
      </c>
      <c r="I6" s="89" t="s">
        <v>13</v>
      </c>
      <c r="J6" s="66" t="s">
        <v>11</v>
      </c>
      <c r="K6" s="57"/>
    </row>
    <row r="7" spans="1:11" ht="17.25" customHeight="1">
      <c r="A7" s="43">
        <v>1</v>
      </c>
      <c r="B7" s="147" t="s">
        <v>167</v>
      </c>
      <c r="C7" s="113" t="s">
        <v>168</v>
      </c>
      <c r="D7" s="94" t="s">
        <v>169</v>
      </c>
      <c r="E7" s="52">
        <v>8.1</v>
      </c>
      <c r="F7" s="15">
        <f t="shared" ref="F7:F20" si="0">ROUND(25.4347*(26.9-E7*2.3)^1.34,0)</f>
        <v>431</v>
      </c>
      <c r="G7" s="19">
        <v>3.18</v>
      </c>
      <c r="H7" s="15">
        <f t="shared" ref="H7:H20" si="1">ROUND(0.188807*(100*G7-1.58)^1.37,0)</f>
        <v>503</v>
      </c>
      <c r="I7" s="19">
        <v>19.809999999999999</v>
      </c>
      <c r="J7" s="15">
        <f t="shared" ref="J7:J20" si="2">ROUND(15.9809*(I7-2),0)</f>
        <v>285</v>
      </c>
      <c r="K7" s="15">
        <f t="shared" ref="K7:K20" si="3">ROUND(F7+H7+J7,0)</f>
        <v>1219</v>
      </c>
    </row>
    <row r="8" spans="1:11">
      <c r="A8" s="43">
        <v>2</v>
      </c>
      <c r="B8" s="111" t="s">
        <v>142</v>
      </c>
      <c r="C8" s="94" t="s">
        <v>143</v>
      </c>
      <c r="D8" s="93" t="s">
        <v>87</v>
      </c>
      <c r="E8" s="52">
        <v>8.9</v>
      </c>
      <c r="F8" s="15">
        <f t="shared" si="0"/>
        <v>308</v>
      </c>
      <c r="G8" s="19">
        <v>3.12</v>
      </c>
      <c r="H8" s="15">
        <f t="shared" si="1"/>
        <v>490</v>
      </c>
      <c r="I8" s="19">
        <v>23.19</v>
      </c>
      <c r="J8" s="15">
        <f t="shared" si="2"/>
        <v>339</v>
      </c>
      <c r="K8" s="15">
        <f t="shared" si="3"/>
        <v>1137</v>
      </c>
    </row>
    <row r="9" spans="1:11">
      <c r="A9" s="43">
        <v>3</v>
      </c>
      <c r="B9" s="104" t="s">
        <v>150</v>
      </c>
      <c r="C9" s="94" t="s">
        <v>151</v>
      </c>
      <c r="D9" s="94" t="s">
        <v>141</v>
      </c>
      <c r="E9" s="52">
        <v>8.8000000000000007</v>
      </c>
      <c r="F9" s="15">
        <f t="shared" si="0"/>
        <v>323</v>
      </c>
      <c r="G9" s="19">
        <v>2.98</v>
      </c>
      <c r="H9" s="15">
        <f t="shared" si="1"/>
        <v>460</v>
      </c>
      <c r="I9" s="19">
        <v>20.48</v>
      </c>
      <c r="J9" s="15">
        <f t="shared" si="2"/>
        <v>295</v>
      </c>
      <c r="K9" s="15">
        <f t="shared" si="3"/>
        <v>1078</v>
      </c>
    </row>
    <row r="10" spans="1:11">
      <c r="A10" s="43">
        <v>4</v>
      </c>
      <c r="B10" s="111" t="s">
        <v>165</v>
      </c>
      <c r="C10" s="92" t="s">
        <v>166</v>
      </c>
      <c r="D10" s="93" t="s">
        <v>118</v>
      </c>
      <c r="E10" s="52">
        <v>9.1</v>
      </c>
      <c r="F10" s="15">
        <f t="shared" si="0"/>
        <v>279</v>
      </c>
      <c r="G10" s="19">
        <v>2.69</v>
      </c>
      <c r="H10" s="15">
        <f t="shared" si="1"/>
        <v>399</v>
      </c>
      <c r="I10" s="19">
        <v>26.86</v>
      </c>
      <c r="J10" s="15">
        <f t="shared" si="2"/>
        <v>397</v>
      </c>
      <c r="K10" s="15">
        <f t="shared" si="3"/>
        <v>1075</v>
      </c>
    </row>
    <row r="11" spans="1:11">
      <c r="A11" s="43">
        <v>5</v>
      </c>
      <c r="B11" s="110" t="s">
        <v>137</v>
      </c>
      <c r="C11" s="92" t="s">
        <v>138</v>
      </c>
      <c r="D11" s="93" t="s">
        <v>126</v>
      </c>
      <c r="E11" s="52">
        <v>8.6</v>
      </c>
      <c r="F11" s="15">
        <f t="shared" si="0"/>
        <v>353</v>
      </c>
      <c r="G11" s="19">
        <v>2.78</v>
      </c>
      <c r="H11" s="15">
        <f t="shared" si="1"/>
        <v>418</v>
      </c>
      <c r="I11" s="19">
        <v>17.91</v>
      </c>
      <c r="J11" s="15">
        <f t="shared" si="2"/>
        <v>254</v>
      </c>
      <c r="K11" s="15">
        <f t="shared" si="3"/>
        <v>1025</v>
      </c>
    </row>
    <row r="12" spans="1:11">
      <c r="A12" s="43">
        <v>6</v>
      </c>
      <c r="B12" s="130" t="s">
        <v>152</v>
      </c>
      <c r="C12" s="92" t="s">
        <v>153</v>
      </c>
      <c r="D12" s="93" t="s">
        <v>154</v>
      </c>
      <c r="E12" s="52">
        <v>8.6999999999999993</v>
      </c>
      <c r="F12" s="15">
        <f t="shared" si="0"/>
        <v>338</v>
      </c>
      <c r="G12" s="19">
        <v>2.78</v>
      </c>
      <c r="H12" s="15">
        <f t="shared" si="1"/>
        <v>418</v>
      </c>
      <c r="I12" s="19">
        <v>17.09</v>
      </c>
      <c r="J12" s="15">
        <f t="shared" si="2"/>
        <v>241</v>
      </c>
      <c r="K12" s="15">
        <f t="shared" si="3"/>
        <v>997</v>
      </c>
    </row>
    <row r="13" spans="1:11">
      <c r="A13" s="43">
        <v>7</v>
      </c>
      <c r="B13" s="96" t="s">
        <v>135</v>
      </c>
      <c r="C13" s="92" t="s">
        <v>136</v>
      </c>
      <c r="D13" s="93" t="s">
        <v>101</v>
      </c>
      <c r="E13" s="52">
        <v>8.9</v>
      </c>
      <c r="F13" s="15">
        <f t="shared" si="0"/>
        <v>308</v>
      </c>
      <c r="G13" s="19">
        <v>2.75</v>
      </c>
      <c r="H13" s="15">
        <f t="shared" si="1"/>
        <v>412</v>
      </c>
      <c r="I13" s="19">
        <v>17.37</v>
      </c>
      <c r="J13" s="15">
        <f t="shared" si="2"/>
        <v>246</v>
      </c>
      <c r="K13" s="15">
        <f t="shared" si="3"/>
        <v>966</v>
      </c>
    </row>
    <row r="14" spans="1:11">
      <c r="A14" s="43">
        <v>8</v>
      </c>
      <c r="B14" s="130" t="s">
        <v>155</v>
      </c>
      <c r="C14" s="92" t="s">
        <v>156</v>
      </c>
      <c r="D14" s="93" t="s">
        <v>87</v>
      </c>
      <c r="E14" s="52">
        <v>8.9</v>
      </c>
      <c r="F14" s="15">
        <f t="shared" si="0"/>
        <v>308</v>
      </c>
      <c r="G14" s="19">
        <v>2.4500000000000002</v>
      </c>
      <c r="H14" s="15">
        <f t="shared" si="1"/>
        <v>351</v>
      </c>
      <c r="I14" s="19">
        <v>19.600000000000001</v>
      </c>
      <c r="J14" s="15">
        <f t="shared" si="2"/>
        <v>281</v>
      </c>
      <c r="K14" s="15">
        <f t="shared" si="3"/>
        <v>940</v>
      </c>
    </row>
    <row r="15" spans="1:11">
      <c r="A15" s="43">
        <v>9</v>
      </c>
      <c r="B15" s="130" t="s">
        <v>157</v>
      </c>
      <c r="C15" s="94" t="s">
        <v>158</v>
      </c>
      <c r="D15" s="94" t="s">
        <v>141</v>
      </c>
      <c r="E15" s="52">
        <v>8.6999999999999993</v>
      </c>
      <c r="F15" s="15">
        <f t="shared" si="0"/>
        <v>338</v>
      </c>
      <c r="G15" s="19">
        <v>2.64</v>
      </c>
      <c r="H15" s="15">
        <f t="shared" si="1"/>
        <v>389</v>
      </c>
      <c r="I15" s="19">
        <v>14.47</v>
      </c>
      <c r="J15" s="15">
        <f t="shared" si="2"/>
        <v>199</v>
      </c>
      <c r="K15" s="15">
        <f t="shared" si="3"/>
        <v>926</v>
      </c>
    </row>
    <row r="16" spans="1:11">
      <c r="A16" s="43">
        <v>10</v>
      </c>
      <c r="B16" s="97" t="s">
        <v>144</v>
      </c>
      <c r="C16" s="94" t="s">
        <v>145</v>
      </c>
      <c r="D16" s="94" t="s">
        <v>118</v>
      </c>
      <c r="E16" s="52">
        <v>8.9</v>
      </c>
      <c r="F16" s="15">
        <f t="shared" si="0"/>
        <v>308</v>
      </c>
      <c r="G16" s="19">
        <v>2.58</v>
      </c>
      <c r="H16" s="15">
        <f t="shared" si="1"/>
        <v>377</v>
      </c>
      <c r="I16" s="19">
        <v>16.899999999999999</v>
      </c>
      <c r="J16" s="15">
        <f t="shared" si="2"/>
        <v>238</v>
      </c>
      <c r="K16" s="15">
        <f t="shared" si="3"/>
        <v>923</v>
      </c>
    </row>
    <row r="17" spans="1:11" ht="17.25" customHeight="1">
      <c r="A17" s="43">
        <v>11</v>
      </c>
      <c r="B17" s="97" t="s">
        <v>139</v>
      </c>
      <c r="C17" s="94" t="s">
        <v>140</v>
      </c>
      <c r="D17" s="93" t="s">
        <v>141</v>
      </c>
      <c r="E17" s="52">
        <v>8.8000000000000007</v>
      </c>
      <c r="F17" s="15">
        <f t="shared" si="0"/>
        <v>323</v>
      </c>
      <c r="G17" s="19">
        <v>2.65</v>
      </c>
      <c r="H17" s="15">
        <f t="shared" si="1"/>
        <v>391</v>
      </c>
      <c r="I17" s="19">
        <v>9.6999999999999993</v>
      </c>
      <c r="J17" s="15">
        <f t="shared" si="2"/>
        <v>123</v>
      </c>
      <c r="K17" s="15">
        <f t="shared" si="3"/>
        <v>837</v>
      </c>
    </row>
    <row r="18" spans="1:11">
      <c r="A18" s="43">
        <v>12</v>
      </c>
      <c r="B18" s="97" t="s">
        <v>161</v>
      </c>
      <c r="C18" s="94" t="s">
        <v>162</v>
      </c>
      <c r="D18" s="94" t="s">
        <v>141</v>
      </c>
      <c r="E18" s="52">
        <v>9</v>
      </c>
      <c r="F18" s="15">
        <f t="shared" si="0"/>
        <v>293</v>
      </c>
      <c r="G18" s="19">
        <v>2.42</v>
      </c>
      <c r="H18" s="15">
        <f t="shared" si="1"/>
        <v>345</v>
      </c>
      <c r="I18" s="19">
        <v>13.06</v>
      </c>
      <c r="J18" s="15">
        <f t="shared" si="2"/>
        <v>177</v>
      </c>
      <c r="K18" s="15">
        <f t="shared" si="3"/>
        <v>815</v>
      </c>
    </row>
    <row r="19" spans="1:11">
      <c r="A19" s="43">
        <v>13</v>
      </c>
      <c r="B19" s="111" t="s">
        <v>163</v>
      </c>
      <c r="C19" s="92" t="s">
        <v>164</v>
      </c>
      <c r="D19" s="148" t="s">
        <v>95</v>
      </c>
      <c r="E19" s="52">
        <v>9.8000000000000007</v>
      </c>
      <c r="F19" s="15">
        <f t="shared" si="0"/>
        <v>183</v>
      </c>
      <c r="G19" s="19">
        <v>2.35</v>
      </c>
      <c r="H19" s="15">
        <f t="shared" si="1"/>
        <v>331</v>
      </c>
      <c r="I19" s="19">
        <v>15.78</v>
      </c>
      <c r="J19" s="15">
        <f t="shared" si="2"/>
        <v>220</v>
      </c>
      <c r="K19" s="15">
        <f t="shared" si="3"/>
        <v>734</v>
      </c>
    </row>
    <row r="20" spans="1:11">
      <c r="A20" s="43">
        <v>14</v>
      </c>
      <c r="B20" s="104" t="s">
        <v>148</v>
      </c>
      <c r="C20" s="94" t="s">
        <v>149</v>
      </c>
      <c r="D20" s="94" t="s">
        <v>101</v>
      </c>
      <c r="E20" s="52">
        <v>10.4</v>
      </c>
      <c r="F20" s="15">
        <f t="shared" si="0"/>
        <v>110</v>
      </c>
      <c r="G20" s="19">
        <v>2.35</v>
      </c>
      <c r="H20" s="15">
        <f t="shared" si="1"/>
        <v>331</v>
      </c>
      <c r="I20" s="19">
        <v>13.78</v>
      </c>
      <c r="J20" s="15">
        <f t="shared" si="2"/>
        <v>188</v>
      </c>
      <c r="K20" s="15">
        <f t="shared" si="3"/>
        <v>629</v>
      </c>
    </row>
    <row r="21" spans="1:11">
      <c r="A21" s="43">
        <v>15</v>
      </c>
      <c r="B21" s="111" t="s">
        <v>146</v>
      </c>
      <c r="C21" s="94" t="s">
        <v>147</v>
      </c>
      <c r="D21" s="94" t="s">
        <v>95</v>
      </c>
      <c r="E21" s="52" t="s">
        <v>465</v>
      </c>
      <c r="F21" s="15"/>
      <c r="G21" s="19" t="s">
        <v>492</v>
      </c>
      <c r="H21" s="15"/>
      <c r="I21" s="19" t="s">
        <v>465</v>
      </c>
      <c r="J21" s="15"/>
      <c r="K21" s="15"/>
    </row>
    <row r="22" spans="1:11">
      <c r="A22" s="43">
        <v>16</v>
      </c>
      <c r="B22" s="111" t="s">
        <v>159</v>
      </c>
      <c r="C22" s="138" t="s">
        <v>160</v>
      </c>
      <c r="D22" s="138" t="s">
        <v>101</v>
      </c>
      <c r="E22" s="136" t="s">
        <v>465</v>
      </c>
      <c r="F22" s="142"/>
      <c r="G22" s="139" t="s">
        <v>492</v>
      </c>
      <c r="H22" s="142"/>
      <c r="I22" s="139" t="s">
        <v>474</v>
      </c>
      <c r="J22" s="142"/>
      <c r="K22" s="142"/>
    </row>
  </sheetData>
  <autoFilter ref="B6:K6">
    <sortState ref="B7:K22">
      <sortCondition descending="1" ref="K6"/>
    </sortState>
  </autoFilter>
  <mergeCells count="2">
    <mergeCell ref="B1:E1"/>
    <mergeCell ref="A4:B4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6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30"/>
  <sheetViews>
    <sheetView zoomScale="70" zoomScaleNormal="70" workbookViewId="0">
      <selection activeCell="D28" sqref="D28"/>
    </sheetView>
  </sheetViews>
  <sheetFormatPr defaultRowHeight="17.25"/>
  <cols>
    <col min="1" max="1" width="5" style="1" customWidth="1"/>
    <col min="2" max="2" width="7.5" style="38" customWidth="1"/>
    <col min="3" max="3" width="15.625" style="1" customWidth="1"/>
    <col min="4" max="4" width="25" style="1" customWidth="1"/>
    <col min="5" max="5" width="10" style="24" customWidth="1"/>
    <col min="6" max="6" width="10" style="21" customWidth="1"/>
    <col min="7" max="7" width="10" style="22" customWidth="1"/>
    <col min="8" max="8" width="10" style="21" customWidth="1"/>
    <col min="9" max="9" width="10" style="22" customWidth="1"/>
    <col min="10" max="11" width="10" style="21" customWidth="1"/>
    <col min="12" max="16384" width="9" style="1"/>
  </cols>
  <sheetData>
    <row r="1" spans="1:11">
      <c r="B1" s="190" t="s">
        <v>486</v>
      </c>
      <c r="C1" s="191"/>
      <c r="D1" s="191"/>
      <c r="E1" s="191"/>
    </row>
    <row r="2" spans="1:11">
      <c r="C2" s="38"/>
      <c r="D2" s="38"/>
      <c r="E2" s="23"/>
    </row>
    <row r="3" spans="1:11">
      <c r="B3" s="43"/>
      <c r="C3" s="43"/>
      <c r="D3" s="43"/>
      <c r="E3" s="23"/>
    </row>
    <row r="4" spans="1:11">
      <c r="A4" s="194" t="s">
        <v>29</v>
      </c>
      <c r="B4" s="195"/>
      <c r="E4" s="63"/>
      <c r="F4" s="6"/>
      <c r="G4" s="59"/>
      <c r="H4" s="6"/>
      <c r="I4" s="59"/>
      <c r="J4" s="6"/>
      <c r="K4" s="59"/>
    </row>
    <row r="5" spans="1:11">
      <c r="A5" s="68"/>
      <c r="B5" s="68"/>
      <c r="E5" s="58" t="s">
        <v>481</v>
      </c>
      <c r="F5" s="55"/>
      <c r="G5" s="59" t="s">
        <v>4</v>
      </c>
      <c r="H5" s="6"/>
      <c r="I5" s="60" t="s">
        <v>5</v>
      </c>
      <c r="J5" s="55"/>
      <c r="K5" s="61" t="s">
        <v>6</v>
      </c>
    </row>
    <row r="6" spans="1:11">
      <c r="B6" s="43" t="s">
        <v>7</v>
      </c>
      <c r="C6" s="1" t="s">
        <v>8</v>
      </c>
      <c r="D6" s="1" t="s">
        <v>9</v>
      </c>
      <c r="E6" s="90" t="s">
        <v>14</v>
      </c>
      <c r="F6" s="69" t="s">
        <v>11</v>
      </c>
      <c r="G6" s="91" t="s">
        <v>12</v>
      </c>
      <c r="H6" s="70" t="s">
        <v>11</v>
      </c>
      <c r="I6" s="91" t="s">
        <v>13</v>
      </c>
      <c r="J6" s="70" t="s">
        <v>11</v>
      </c>
      <c r="K6" s="70"/>
    </row>
    <row r="7" spans="1:11" s="3" customFormat="1" ht="17.25" customHeight="1">
      <c r="A7" s="40">
        <v>1</v>
      </c>
      <c r="B7" s="147" t="s">
        <v>175</v>
      </c>
      <c r="C7" s="94" t="s">
        <v>176</v>
      </c>
      <c r="D7" s="93" t="s">
        <v>177</v>
      </c>
      <c r="E7" s="52">
        <v>14.4</v>
      </c>
      <c r="F7" s="15">
        <f t="shared" ref="F7:F22" si="0">ROUND(25.4347*(25.5-E7)^1.34,0)</f>
        <v>640</v>
      </c>
      <c r="G7" s="19">
        <v>4.22</v>
      </c>
      <c r="H7" s="15">
        <f t="shared" ref="H7:H22" si="1">ROUND(0.14354*(100*G7-1.77)^1.385,0)</f>
        <v>617</v>
      </c>
      <c r="I7" s="19">
        <v>51.22</v>
      </c>
      <c r="J7" s="15">
        <f t="shared" ref="J7:J22" si="2">ROUND(10.14*(I7-3)^1.02,0)</f>
        <v>528</v>
      </c>
      <c r="K7" s="15">
        <f t="shared" ref="K7:K22" si="3">ROUND(F7+H7+J7,0)</f>
        <v>1785</v>
      </c>
    </row>
    <row r="8" spans="1:11" s="3" customFormat="1" ht="17.25" customHeight="1">
      <c r="A8" s="40">
        <v>2</v>
      </c>
      <c r="B8" s="111" t="s">
        <v>206</v>
      </c>
      <c r="C8" s="113" t="s">
        <v>207</v>
      </c>
      <c r="D8" s="94" t="s">
        <v>180</v>
      </c>
      <c r="E8" s="52">
        <v>14.4</v>
      </c>
      <c r="F8" s="15">
        <f t="shared" si="0"/>
        <v>640</v>
      </c>
      <c r="G8" s="19">
        <v>4.18</v>
      </c>
      <c r="H8" s="15">
        <f t="shared" si="1"/>
        <v>609</v>
      </c>
      <c r="I8" s="19">
        <v>40.03</v>
      </c>
      <c r="J8" s="15">
        <f t="shared" si="2"/>
        <v>404</v>
      </c>
      <c r="K8" s="15">
        <f t="shared" si="3"/>
        <v>1653</v>
      </c>
    </row>
    <row r="9" spans="1:11" s="3" customFormat="1" ht="17.25" customHeight="1">
      <c r="A9" s="40">
        <v>3</v>
      </c>
      <c r="B9" s="112" t="s">
        <v>197</v>
      </c>
      <c r="C9" s="92" t="s">
        <v>198</v>
      </c>
      <c r="D9" s="93" t="s">
        <v>183</v>
      </c>
      <c r="E9" s="51">
        <v>15.2</v>
      </c>
      <c r="F9" s="15">
        <f t="shared" si="0"/>
        <v>579</v>
      </c>
      <c r="G9" s="19">
        <v>3.6</v>
      </c>
      <c r="H9" s="15">
        <f t="shared" si="1"/>
        <v>495</v>
      </c>
      <c r="I9" s="19">
        <v>42.21</v>
      </c>
      <c r="J9" s="15">
        <f t="shared" si="2"/>
        <v>428</v>
      </c>
      <c r="K9" s="15">
        <f t="shared" si="3"/>
        <v>1502</v>
      </c>
    </row>
    <row r="10" spans="1:11" s="3" customFormat="1" ht="17.25" customHeight="1">
      <c r="A10" s="40">
        <v>4</v>
      </c>
      <c r="B10" s="112" t="s">
        <v>192</v>
      </c>
      <c r="C10" s="94" t="s">
        <v>193</v>
      </c>
      <c r="D10" s="94" t="s">
        <v>194</v>
      </c>
      <c r="E10" s="52">
        <v>15.3</v>
      </c>
      <c r="F10" s="15">
        <f t="shared" si="0"/>
        <v>571</v>
      </c>
      <c r="G10" s="19">
        <v>3.52</v>
      </c>
      <c r="H10" s="15">
        <f t="shared" si="1"/>
        <v>480</v>
      </c>
      <c r="I10" s="19">
        <v>34.92</v>
      </c>
      <c r="J10" s="15">
        <f t="shared" si="2"/>
        <v>347</v>
      </c>
      <c r="K10" s="15">
        <f t="shared" si="3"/>
        <v>1398</v>
      </c>
    </row>
    <row r="11" spans="1:11" s="3" customFormat="1" ht="17.25" customHeight="1">
      <c r="A11" s="40">
        <v>5</v>
      </c>
      <c r="B11" s="130" t="s">
        <v>199</v>
      </c>
      <c r="C11" s="94" t="s">
        <v>200</v>
      </c>
      <c r="D11" s="94" t="s">
        <v>186</v>
      </c>
      <c r="E11" s="51">
        <v>15.4</v>
      </c>
      <c r="F11" s="15">
        <f t="shared" si="0"/>
        <v>564</v>
      </c>
      <c r="G11" s="19">
        <v>3.46</v>
      </c>
      <c r="H11" s="15">
        <f t="shared" si="1"/>
        <v>468</v>
      </c>
      <c r="I11" s="19">
        <v>33.6</v>
      </c>
      <c r="J11" s="15">
        <f t="shared" si="2"/>
        <v>332</v>
      </c>
      <c r="K11" s="15">
        <f t="shared" si="3"/>
        <v>1364</v>
      </c>
    </row>
    <row r="12" spans="1:11" s="3" customFormat="1" ht="17.25" customHeight="1">
      <c r="A12" s="40">
        <v>6</v>
      </c>
      <c r="B12" s="129" t="s">
        <v>187</v>
      </c>
      <c r="C12" s="94" t="s">
        <v>188</v>
      </c>
      <c r="D12" s="94" t="s">
        <v>189</v>
      </c>
      <c r="E12" s="52">
        <v>15.4</v>
      </c>
      <c r="F12" s="15">
        <f t="shared" si="0"/>
        <v>564</v>
      </c>
      <c r="G12" s="19">
        <v>3.89</v>
      </c>
      <c r="H12" s="15">
        <f t="shared" si="1"/>
        <v>551</v>
      </c>
      <c r="I12" s="19">
        <v>23.61</v>
      </c>
      <c r="J12" s="15">
        <f t="shared" si="2"/>
        <v>222</v>
      </c>
      <c r="K12" s="15">
        <f t="shared" si="3"/>
        <v>1337</v>
      </c>
    </row>
    <row r="13" spans="1:11" s="3" customFormat="1" ht="17.25" customHeight="1">
      <c r="A13" s="40">
        <v>7</v>
      </c>
      <c r="B13" s="97" t="s">
        <v>201</v>
      </c>
      <c r="C13" s="94" t="s">
        <v>202</v>
      </c>
      <c r="D13" s="94" t="s">
        <v>189</v>
      </c>
      <c r="E13" s="52">
        <v>16</v>
      </c>
      <c r="F13" s="15">
        <f t="shared" si="0"/>
        <v>519</v>
      </c>
      <c r="G13" s="19">
        <v>3.82</v>
      </c>
      <c r="H13" s="15">
        <f t="shared" si="1"/>
        <v>537</v>
      </c>
      <c r="I13" s="19">
        <v>27.9</v>
      </c>
      <c r="J13" s="15">
        <f t="shared" si="2"/>
        <v>269</v>
      </c>
      <c r="K13" s="15">
        <f t="shared" si="3"/>
        <v>1325</v>
      </c>
    </row>
    <row r="14" spans="1:11" s="3" customFormat="1" ht="17.25" customHeight="1">
      <c r="A14" s="40">
        <v>8</v>
      </c>
      <c r="B14" s="97" t="s">
        <v>203</v>
      </c>
      <c r="C14" s="94" t="s">
        <v>204</v>
      </c>
      <c r="D14" s="94" t="s">
        <v>205</v>
      </c>
      <c r="E14" s="52">
        <v>15.9</v>
      </c>
      <c r="F14" s="15">
        <f t="shared" si="0"/>
        <v>527</v>
      </c>
      <c r="G14" s="19">
        <v>3.41</v>
      </c>
      <c r="H14" s="15">
        <f t="shared" si="1"/>
        <v>459</v>
      </c>
      <c r="I14" s="19">
        <v>25.75</v>
      </c>
      <c r="J14" s="15">
        <f t="shared" si="2"/>
        <v>246</v>
      </c>
      <c r="K14" s="15">
        <f t="shared" si="3"/>
        <v>1232</v>
      </c>
    </row>
    <row r="15" spans="1:11" s="3" customFormat="1" ht="17.25" customHeight="1">
      <c r="A15" s="40">
        <v>9</v>
      </c>
      <c r="B15" s="96" t="s">
        <v>172</v>
      </c>
      <c r="C15" s="92" t="s">
        <v>173</v>
      </c>
      <c r="D15" s="93" t="s">
        <v>174</v>
      </c>
      <c r="E15" s="51">
        <v>16.3</v>
      </c>
      <c r="F15" s="15">
        <f t="shared" si="0"/>
        <v>498</v>
      </c>
      <c r="G15" s="19">
        <v>3.2</v>
      </c>
      <c r="H15" s="15">
        <f t="shared" si="1"/>
        <v>420</v>
      </c>
      <c r="I15" s="19">
        <v>28.84</v>
      </c>
      <c r="J15" s="15">
        <f t="shared" si="2"/>
        <v>280</v>
      </c>
      <c r="K15" s="15">
        <f t="shared" si="3"/>
        <v>1198</v>
      </c>
    </row>
    <row r="16" spans="1:11" s="3" customFormat="1" ht="17.25" customHeight="1">
      <c r="A16" s="40">
        <v>10</v>
      </c>
      <c r="B16" s="96" t="s">
        <v>170</v>
      </c>
      <c r="C16" s="92" t="s">
        <v>171</v>
      </c>
      <c r="D16" s="93">
        <v>5</v>
      </c>
      <c r="E16" s="52">
        <v>17.399999999999999</v>
      </c>
      <c r="F16" s="15">
        <f t="shared" si="0"/>
        <v>420</v>
      </c>
      <c r="G16" s="19">
        <v>3.2</v>
      </c>
      <c r="H16" s="15">
        <f t="shared" si="1"/>
        <v>420</v>
      </c>
      <c r="I16" s="19">
        <v>32.71</v>
      </c>
      <c r="J16" s="15">
        <f t="shared" si="2"/>
        <v>322</v>
      </c>
      <c r="K16" s="15">
        <f t="shared" si="3"/>
        <v>1162</v>
      </c>
    </row>
    <row r="17" spans="1:11" s="3" customFormat="1" ht="17.25" customHeight="1">
      <c r="A17" s="40">
        <v>11</v>
      </c>
      <c r="B17" s="130" t="s">
        <v>195</v>
      </c>
      <c r="C17" s="92" t="s">
        <v>196</v>
      </c>
      <c r="D17" s="93" t="s">
        <v>180</v>
      </c>
      <c r="E17" s="52">
        <v>16.2</v>
      </c>
      <c r="F17" s="15">
        <f t="shared" si="0"/>
        <v>505</v>
      </c>
      <c r="G17" s="19">
        <v>2.85</v>
      </c>
      <c r="H17" s="15">
        <f t="shared" si="1"/>
        <v>357</v>
      </c>
      <c r="I17" s="19">
        <v>16.27</v>
      </c>
      <c r="J17" s="15">
        <f t="shared" si="2"/>
        <v>142</v>
      </c>
      <c r="K17" s="15">
        <f t="shared" si="3"/>
        <v>1004</v>
      </c>
    </row>
    <row r="18" spans="1:11" s="3" customFormat="1" ht="17.25" customHeight="1">
      <c r="A18" s="40">
        <v>12</v>
      </c>
      <c r="B18" s="129" t="s">
        <v>190</v>
      </c>
      <c r="C18" s="94" t="s">
        <v>191</v>
      </c>
      <c r="D18" s="94" t="s">
        <v>174</v>
      </c>
      <c r="E18" s="51">
        <v>16.7</v>
      </c>
      <c r="F18" s="15">
        <f t="shared" si="0"/>
        <v>469</v>
      </c>
      <c r="G18" s="19">
        <v>3.12</v>
      </c>
      <c r="H18" s="15">
        <f t="shared" si="1"/>
        <v>405</v>
      </c>
      <c r="I18" s="19">
        <v>14.53</v>
      </c>
      <c r="J18" s="15">
        <f t="shared" si="2"/>
        <v>123</v>
      </c>
      <c r="K18" s="15">
        <f t="shared" si="3"/>
        <v>997</v>
      </c>
    </row>
    <row r="19" spans="1:11" s="3" customFormat="1" ht="17.25" customHeight="1">
      <c r="A19" s="40">
        <v>13</v>
      </c>
      <c r="B19" s="97" t="s">
        <v>184</v>
      </c>
      <c r="C19" s="94" t="s">
        <v>185</v>
      </c>
      <c r="D19" s="94" t="s">
        <v>186</v>
      </c>
      <c r="E19" s="52">
        <v>18.2</v>
      </c>
      <c r="F19" s="15">
        <f t="shared" si="0"/>
        <v>365</v>
      </c>
      <c r="G19" s="19">
        <v>2.78</v>
      </c>
      <c r="H19" s="15">
        <f t="shared" si="1"/>
        <v>345</v>
      </c>
      <c r="I19" s="19">
        <v>29.42</v>
      </c>
      <c r="J19" s="15">
        <f t="shared" si="2"/>
        <v>286</v>
      </c>
      <c r="K19" s="15">
        <f t="shared" si="3"/>
        <v>996</v>
      </c>
    </row>
    <row r="20" spans="1:11" s="3" customFormat="1" ht="17.25" customHeight="1">
      <c r="A20" s="40">
        <v>14</v>
      </c>
      <c r="B20" s="97" t="s">
        <v>211</v>
      </c>
      <c r="C20" s="93" t="s">
        <v>212</v>
      </c>
      <c r="D20" s="93" t="s">
        <v>183</v>
      </c>
      <c r="E20" s="52">
        <v>17.899999999999999</v>
      </c>
      <c r="F20" s="15">
        <f t="shared" si="0"/>
        <v>385</v>
      </c>
      <c r="G20" s="19">
        <v>2.85</v>
      </c>
      <c r="H20" s="15">
        <f t="shared" si="1"/>
        <v>357</v>
      </c>
      <c r="I20" s="19">
        <v>21.63</v>
      </c>
      <c r="J20" s="15">
        <f t="shared" si="2"/>
        <v>200</v>
      </c>
      <c r="K20" s="15">
        <f t="shared" si="3"/>
        <v>942</v>
      </c>
    </row>
    <row r="21" spans="1:11" s="3" customFormat="1" ht="17.25" customHeight="1">
      <c r="A21" s="40">
        <v>15</v>
      </c>
      <c r="B21" s="97" t="s">
        <v>178</v>
      </c>
      <c r="C21" s="94" t="s">
        <v>179</v>
      </c>
      <c r="D21" s="93" t="s">
        <v>180</v>
      </c>
      <c r="E21" s="52">
        <v>18.7</v>
      </c>
      <c r="F21" s="15">
        <f t="shared" si="0"/>
        <v>332</v>
      </c>
      <c r="G21" s="19">
        <v>2.79</v>
      </c>
      <c r="H21" s="15">
        <f t="shared" si="1"/>
        <v>347</v>
      </c>
      <c r="I21" s="19">
        <v>23.68</v>
      </c>
      <c r="J21" s="15">
        <f t="shared" si="2"/>
        <v>223</v>
      </c>
      <c r="K21" s="15">
        <f t="shared" si="3"/>
        <v>902</v>
      </c>
    </row>
    <row r="22" spans="1:11" s="3" customFormat="1" ht="17.25" customHeight="1">
      <c r="A22" s="40">
        <v>16</v>
      </c>
      <c r="B22" s="96" t="s">
        <v>213</v>
      </c>
      <c r="C22" s="94" t="s">
        <v>214</v>
      </c>
      <c r="D22" s="94" t="s">
        <v>186</v>
      </c>
      <c r="E22" s="51">
        <v>17.2</v>
      </c>
      <c r="F22" s="15">
        <f t="shared" si="0"/>
        <v>434</v>
      </c>
      <c r="G22" s="19">
        <v>2.4500000000000002</v>
      </c>
      <c r="H22" s="15">
        <f t="shared" si="1"/>
        <v>289</v>
      </c>
      <c r="I22" s="19">
        <v>14.3</v>
      </c>
      <c r="J22" s="15">
        <f t="shared" si="2"/>
        <v>120</v>
      </c>
      <c r="K22" s="15">
        <f t="shared" si="3"/>
        <v>843</v>
      </c>
    </row>
    <row r="23" spans="1:11" s="3" customFormat="1" ht="17.25" customHeight="1">
      <c r="A23" s="40">
        <v>17</v>
      </c>
      <c r="B23" s="97" t="s">
        <v>181</v>
      </c>
      <c r="C23" s="138" t="s">
        <v>182</v>
      </c>
      <c r="D23" s="138" t="s">
        <v>183</v>
      </c>
      <c r="E23" s="136" t="s">
        <v>482</v>
      </c>
      <c r="F23" s="142"/>
      <c r="G23" s="139" t="s">
        <v>487</v>
      </c>
      <c r="H23" s="142"/>
      <c r="I23" s="139" t="s">
        <v>496</v>
      </c>
      <c r="J23" s="142"/>
      <c r="K23" s="142"/>
    </row>
    <row r="24" spans="1:11" s="3" customFormat="1" ht="17.25" customHeight="1">
      <c r="A24" s="40">
        <v>18</v>
      </c>
      <c r="B24" s="97" t="s">
        <v>208</v>
      </c>
      <c r="C24" s="138" t="s">
        <v>209</v>
      </c>
      <c r="D24" s="154" t="s">
        <v>210</v>
      </c>
      <c r="E24" s="136" t="s">
        <v>468</v>
      </c>
      <c r="F24" s="142"/>
      <c r="G24" s="139" t="s">
        <v>488</v>
      </c>
      <c r="H24" s="142"/>
      <c r="I24" s="139" t="s">
        <v>496</v>
      </c>
      <c r="J24" s="142"/>
      <c r="K24" s="142"/>
    </row>
    <row r="25" spans="1:11" s="3" customFormat="1" ht="17.25" customHeight="1">
      <c r="A25" s="5"/>
      <c r="B25" s="33"/>
      <c r="C25" s="34"/>
      <c r="D25" s="34"/>
      <c r="E25" s="30"/>
      <c r="F25" s="32"/>
      <c r="G25" s="20"/>
      <c r="H25" s="32"/>
      <c r="I25" s="20"/>
      <c r="J25" s="32"/>
      <c r="K25" s="32"/>
    </row>
    <row r="26" spans="1:11" ht="17.25" customHeight="1"/>
    <row r="27" spans="1:11" ht="17.25" customHeight="1"/>
    <row r="28" spans="1:11" ht="17.25" customHeight="1"/>
    <row r="29" spans="1:11" ht="17.25" customHeight="1"/>
    <row r="30" spans="1:11" ht="17.25" customHeight="1"/>
  </sheetData>
  <protectedRanges>
    <protectedRange sqref="C10 C20" name="範囲5_2_2_1_1_1"/>
  </protectedRanges>
  <autoFilter ref="B6:K6">
    <sortState ref="B7:K24">
      <sortCondition descending="1" ref="K6"/>
    </sortState>
  </autoFilter>
  <mergeCells count="2">
    <mergeCell ref="B1:E1"/>
    <mergeCell ref="A4:B4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 C14:C15 C24 C20"/>
  </dataValidations>
  <hyperlinks>
    <hyperlink ref="K2" r:id="rId1" display="komaki-h@amigo2.ne.jp"/>
    <hyperlink ref="K1" r:id="rId2" display="httokuda@lilac.ocn.ne.jp"/>
    <hyperlink ref="K4" r:id="rId3" display="httokuda@lilac.ocn.ne.jp"/>
    <hyperlink ref="K6" r:id="rId4" display="kays0601@yahoo.co.jp"/>
  </hyperlinks>
  <pageMargins left="0.78749999999999998" right="0.78749999999999998" top="0.19652777777777777" bottom="0.19652777777777777" header="0.51180555555555562" footer="0.51180555555555562"/>
  <pageSetup paperSize="9" firstPageNumber="0" orientation="landscape" horizontalDpi="4294967294" verticalDpi="300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5"/>
  <sheetViews>
    <sheetView topLeftCell="A2" zoomScale="70" zoomScaleNormal="70" workbookViewId="0">
      <selection activeCell="E11" sqref="E11"/>
    </sheetView>
  </sheetViews>
  <sheetFormatPr defaultRowHeight="17.25"/>
  <cols>
    <col min="1" max="1" width="5" style="1" customWidth="1"/>
    <col min="2" max="2" width="7.5" style="38" customWidth="1"/>
    <col min="3" max="3" width="15.625" style="1" customWidth="1"/>
    <col min="4" max="4" width="25" style="1" customWidth="1"/>
    <col min="5" max="5" width="10" style="24" customWidth="1"/>
    <col min="6" max="6" width="10" style="21" customWidth="1"/>
    <col min="7" max="7" width="10" style="22" customWidth="1"/>
    <col min="8" max="8" width="10" style="21" customWidth="1"/>
    <col min="9" max="9" width="10" style="22" customWidth="1"/>
    <col min="10" max="11" width="10" style="21" customWidth="1"/>
    <col min="12" max="16384" width="9" style="1"/>
  </cols>
  <sheetData>
    <row r="1" spans="1:11">
      <c r="B1" s="190" t="s">
        <v>486</v>
      </c>
      <c r="C1" s="191"/>
      <c r="D1" s="191"/>
      <c r="E1" s="191"/>
    </row>
    <row r="2" spans="1:11">
      <c r="C2" s="38"/>
      <c r="D2" s="38"/>
      <c r="E2" s="23"/>
    </row>
    <row r="3" spans="1:11">
      <c r="B3" s="43"/>
      <c r="C3" s="43"/>
      <c r="D3" s="43"/>
      <c r="E3" s="23"/>
    </row>
    <row r="4" spans="1:11">
      <c r="A4" s="194" t="s">
        <v>30</v>
      </c>
      <c r="B4" s="195"/>
      <c r="E4" s="63"/>
      <c r="F4" s="6"/>
      <c r="G4" s="59"/>
      <c r="H4" s="6"/>
      <c r="I4" s="59"/>
      <c r="J4" s="6"/>
      <c r="K4" s="59"/>
    </row>
    <row r="5" spans="1:11">
      <c r="A5" s="68"/>
      <c r="B5" s="68"/>
      <c r="E5" s="58" t="s">
        <v>24</v>
      </c>
      <c r="F5" s="55"/>
      <c r="G5" s="59" t="s">
        <v>4</v>
      </c>
      <c r="H5" s="6"/>
      <c r="I5" s="60" t="s">
        <v>5</v>
      </c>
      <c r="J5" s="55"/>
      <c r="K5" s="61" t="s">
        <v>6</v>
      </c>
    </row>
    <row r="6" spans="1:11">
      <c r="B6" s="43" t="s">
        <v>7</v>
      </c>
      <c r="C6" s="1" t="s">
        <v>8</v>
      </c>
      <c r="D6" s="1" t="s">
        <v>9</v>
      </c>
      <c r="E6" s="90" t="s">
        <v>14</v>
      </c>
      <c r="F6" s="69" t="s">
        <v>11</v>
      </c>
      <c r="G6" s="91" t="s">
        <v>12</v>
      </c>
      <c r="H6" s="70" t="s">
        <v>11</v>
      </c>
      <c r="I6" s="91" t="s">
        <v>13</v>
      </c>
      <c r="J6" s="70" t="s">
        <v>11</v>
      </c>
      <c r="K6" s="70"/>
    </row>
    <row r="7" spans="1:11" s="3" customFormat="1" ht="17.25" customHeight="1">
      <c r="A7" s="43">
        <v>1</v>
      </c>
      <c r="B7" s="97" t="s">
        <v>250</v>
      </c>
      <c r="C7" s="92" t="s">
        <v>251</v>
      </c>
      <c r="D7" s="93" t="s">
        <v>180</v>
      </c>
      <c r="E7" s="52">
        <v>15.6</v>
      </c>
      <c r="F7" s="15">
        <f t="shared" ref="F7:F35" si="0">ROUND(25.4347*(26.9-E7)^1.34,0)</f>
        <v>655</v>
      </c>
      <c r="G7" s="14">
        <v>3.53</v>
      </c>
      <c r="H7" s="15">
        <f t="shared" ref="H7:H35" si="1">ROUND(0.188807*(100*G7-1.58)^1.37,0)</f>
        <v>580</v>
      </c>
      <c r="I7" s="19">
        <v>43</v>
      </c>
      <c r="J7" s="15">
        <f t="shared" ref="J7:J35" si="2">ROUND(15.9809*(I7-2),0)</f>
        <v>655</v>
      </c>
      <c r="K7" s="15">
        <f t="shared" ref="K7:K35" si="3">F7+H7+J7</f>
        <v>1890</v>
      </c>
    </row>
    <row r="8" spans="1:11" s="3" customFormat="1" ht="17.25" customHeight="1">
      <c r="A8" s="43">
        <v>2</v>
      </c>
      <c r="B8" s="97" t="s">
        <v>226</v>
      </c>
      <c r="C8" s="94" t="s">
        <v>227</v>
      </c>
      <c r="D8" s="94" t="s">
        <v>228</v>
      </c>
      <c r="E8" s="52">
        <v>15.3</v>
      </c>
      <c r="F8" s="15">
        <f t="shared" si="0"/>
        <v>679</v>
      </c>
      <c r="G8" s="14">
        <v>3.69</v>
      </c>
      <c r="H8" s="15">
        <f t="shared" si="1"/>
        <v>617</v>
      </c>
      <c r="I8" s="19">
        <v>34.22</v>
      </c>
      <c r="J8" s="15">
        <f t="shared" si="2"/>
        <v>515</v>
      </c>
      <c r="K8" s="15">
        <f t="shared" si="3"/>
        <v>1811</v>
      </c>
    </row>
    <row r="9" spans="1:11" s="3" customFormat="1" ht="17.25" customHeight="1">
      <c r="A9" s="43">
        <v>3</v>
      </c>
      <c r="B9" s="130" t="s">
        <v>240</v>
      </c>
      <c r="C9" s="92" t="s">
        <v>241</v>
      </c>
      <c r="D9" s="93" t="s">
        <v>180</v>
      </c>
      <c r="E9" s="52">
        <v>15.7</v>
      </c>
      <c r="F9" s="15">
        <f t="shared" si="0"/>
        <v>648</v>
      </c>
      <c r="G9" s="14">
        <v>3.36</v>
      </c>
      <c r="H9" s="15">
        <f t="shared" si="1"/>
        <v>542</v>
      </c>
      <c r="I9" s="19">
        <v>39.68</v>
      </c>
      <c r="J9" s="15">
        <f t="shared" si="2"/>
        <v>602</v>
      </c>
      <c r="K9" s="15">
        <f t="shared" si="3"/>
        <v>1792</v>
      </c>
    </row>
    <row r="10" spans="1:11" s="3" customFormat="1" ht="17.25" customHeight="1">
      <c r="A10" s="43">
        <v>4</v>
      </c>
      <c r="B10" s="129" t="s">
        <v>229</v>
      </c>
      <c r="C10" s="94" t="s">
        <v>230</v>
      </c>
      <c r="D10" s="94" t="s">
        <v>231</v>
      </c>
      <c r="E10" s="52">
        <v>15.3</v>
      </c>
      <c r="F10" s="15">
        <f t="shared" si="0"/>
        <v>679</v>
      </c>
      <c r="G10" s="14">
        <v>3.84</v>
      </c>
      <c r="H10" s="15">
        <f t="shared" si="1"/>
        <v>652</v>
      </c>
      <c r="I10" s="19">
        <v>29.65</v>
      </c>
      <c r="J10" s="15">
        <f t="shared" si="2"/>
        <v>442</v>
      </c>
      <c r="K10" s="15">
        <f t="shared" si="3"/>
        <v>1773</v>
      </c>
    </row>
    <row r="11" spans="1:11" s="3" customFormat="1" ht="17.25" customHeight="1">
      <c r="A11" s="43">
        <v>5</v>
      </c>
      <c r="B11" s="96" t="s">
        <v>215</v>
      </c>
      <c r="C11" s="92" t="s">
        <v>452</v>
      </c>
      <c r="D11" s="93" t="s">
        <v>174</v>
      </c>
      <c r="E11" s="52">
        <v>15.9</v>
      </c>
      <c r="F11" s="15">
        <f t="shared" si="0"/>
        <v>632</v>
      </c>
      <c r="G11" s="19">
        <v>3.56</v>
      </c>
      <c r="H11" s="15">
        <f t="shared" si="1"/>
        <v>587</v>
      </c>
      <c r="I11" s="19">
        <v>29.21</v>
      </c>
      <c r="J11" s="15">
        <f t="shared" si="2"/>
        <v>435</v>
      </c>
      <c r="K11" s="15">
        <f t="shared" si="3"/>
        <v>1654</v>
      </c>
    </row>
    <row r="12" spans="1:11" s="3" customFormat="1" ht="17.25" customHeight="1">
      <c r="A12" s="43">
        <v>6</v>
      </c>
      <c r="B12" s="129" t="s">
        <v>265</v>
      </c>
      <c r="C12" s="92" t="s">
        <v>266</v>
      </c>
      <c r="D12" s="93" t="s">
        <v>186</v>
      </c>
      <c r="E12" s="51">
        <v>16.100000000000001</v>
      </c>
      <c r="F12" s="15">
        <f t="shared" si="0"/>
        <v>617</v>
      </c>
      <c r="G12" s="14">
        <v>3.12</v>
      </c>
      <c r="H12" s="15">
        <f t="shared" si="1"/>
        <v>490</v>
      </c>
      <c r="I12" s="19">
        <v>33.799999999999997</v>
      </c>
      <c r="J12" s="15">
        <f t="shared" si="2"/>
        <v>508</v>
      </c>
      <c r="K12" s="15">
        <f t="shared" si="3"/>
        <v>1615</v>
      </c>
    </row>
    <row r="13" spans="1:11" s="3" customFormat="1" ht="17.25" customHeight="1">
      <c r="A13" s="43">
        <v>7</v>
      </c>
      <c r="B13" s="97" t="s">
        <v>270</v>
      </c>
      <c r="C13" s="92" t="s">
        <v>271</v>
      </c>
      <c r="D13" s="93" t="s">
        <v>210</v>
      </c>
      <c r="E13" s="52">
        <v>16.3</v>
      </c>
      <c r="F13" s="15">
        <f t="shared" si="0"/>
        <v>602</v>
      </c>
      <c r="G13" s="14">
        <v>3.57</v>
      </c>
      <c r="H13" s="15">
        <f t="shared" si="1"/>
        <v>590</v>
      </c>
      <c r="I13" s="19">
        <v>26.2</v>
      </c>
      <c r="J13" s="15">
        <f t="shared" si="2"/>
        <v>387</v>
      </c>
      <c r="K13" s="15">
        <f t="shared" si="3"/>
        <v>1579</v>
      </c>
    </row>
    <row r="14" spans="1:11" s="3" customFormat="1" ht="17.25" customHeight="1">
      <c r="A14" s="43">
        <v>8</v>
      </c>
      <c r="B14" s="96" t="s">
        <v>252</v>
      </c>
      <c r="C14" s="92" t="s">
        <v>253</v>
      </c>
      <c r="D14" s="93" t="s">
        <v>186</v>
      </c>
      <c r="E14" s="52">
        <v>15.6</v>
      </c>
      <c r="F14" s="15">
        <f t="shared" si="0"/>
        <v>655</v>
      </c>
      <c r="G14" s="19">
        <v>2.77</v>
      </c>
      <c r="H14" s="15">
        <f t="shared" si="1"/>
        <v>416</v>
      </c>
      <c r="I14" s="19">
        <v>30.5</v>
      </c>
      <c r="J14" s="15">
        <f t="shared" si="2"/>
        <v>455</v>
      </c>
      <c r="K14" s="15">
        <f t="shared" si="3"/>
        <v>1526</v>
      </c>
    </row>
    <row r="15" spans="1:11" s="3" customFormat="1" ht="17.25" customHeight="1">
      <c r="A15" s="43">
        <v>9</v>
      </c>
      <c r="B15" s="97" t="s">
        <v>220</v>
      </c>
      <c r="C15" s="94" t="s">
        <v>221</v>
      </c>
      <c r="D15" s="93" t="s">
        <v>222</v>
      </c>
      <c r="E15" s="51">
        <v>15.6</v>
      </c>
      <c r="F15" s="15">
        <f t="shared" si="0"/>
        <v>655</v>
      </c>
      <c r="G15" s="14">
        <v>3.26</v>
      </c>
      <c r="H15" s="15">
        <f t="shared" si="1"/>
        <v>520</v>
      </c>
      <c r="I15" s="19">
        <v>23.73</v>
      </c>
      <c r="J15" s="15">
        <f t="shared" si="2"/>
        <v>347</v>
      </c>
      <c r="K15" s="15">
        <f t="shared" si="3"/>
        <v>1522</v>
      </c>
    </row>
    <row r="16" spans="1:11" s="3" customFormat="1" ht="17.25" customHeight="1">
      <c r="A16" s="43">
        <v>10</v>
      </c>
      <c r="B16" s="130" t="s">
        <v>238</v>
      </c>
      <c r="C16" s="92" t="s">
        <v>239</v>
      </c>
      <c r="D16" s="93" t="s">
        <v>177</v>
      </c>
      <c r="E16" s="52">
        <v>16.100000000000001</v>
      </c>
      <c r="F16" s="15">
        <f t="shared" si="0"/>
        <v>617</v>
      </c>
      <c r="G16" s="14">
        <v>3.45</v>
      </c>
      <c r="H16" s="15">
        <f t="shared" si="1"/>
        <v>562</v>
      </c>
      <c r="I16" s="19">
        <v>21.9</v>
      </c>
      <c r="J16" s="15">
        <f t="shared" si="2"/>
        <v>318</v>
      </c>
      <c r="K16" s="15">
        <f t="shared" si="3"/>
        <v>1497</v>
      </c>
    </row>
    <row r="17" spans="1:11" s="3" customFormat="1" ht="17.25" customHeight="1">
      <c r="A17" s="43">
        <v>11</v>
      </c>
      <c r="B17" s="97" t="s">
        <v>267</v>
      </c>
      <c r="C17" s="94" t="s">
        <v>268</v>
      </c>
      <c r="D17" s="94" t="s">
        <v>269</v>
      </c>
      <c r="E17" s="52">
        <v>14.9</v>
      </c>
      <c r="F17" s="15">
        <f t="shared" si="0"/>
        <v>710</v>
      </c>
      <c r="G17" s="14">
        <v>2.77</v>
      </c>
      <c r="H17" s="15">
        <f t="shared" si="1"/>
        <v>416</v>
      </c>
      <c r="I17" s="19">
        <v>24.8</v>
      </c>
      <c r="J17" s="15">
        <f t="shared" si="2"/>
        <v>364</v>
      </c>
      <c r="K17" s="15">
        <f t="shared" si="3"/>
        <v>1490</v>
      </c>
    </row>
    <row r="18" spans="1:11" s="3" customFormat="1" ht="17.25" customHeight="1">
      <c r="A18" s="43">
        <v>12</v>
      </c>
      <c r="B18" s="97" t="s">
        <v>244</v>
      </c>
      <c r="C18" s="92" t="s">
        <v>245</v>
      </c>
      <c r="D18" s="93" t="s">
        <v>180</v>
      </c>
      <c r="E18" s="51">
        <v>16.600000000000001</v>
      </c>
      <c r="F18" s="15">
        <f t="shared" si="0"/>
        <v>579</v>
      </c>
      <c r="G18" s="14">
        <v>3.27</v>
      </c>
      <c r="H18" s="15">
        <f t="shared" si="1"/>
        <v>522</v>
      </c>
      <c r="I18" s="19">
        <v>23.95</v>
      </c>
      <c r="J18" s="15">
        <f t="shared" si="2"/>
        <v>351</v>
      </c>
      <c r="K18" s="15">
        <f t="shared" si="3"/>
        <v>1452</v>
      </c>
    </row>
    <row r="19" spans="1:11" s="3" customFormat="1" ht="17.25" customHeight="1">
      <c r="A19" s="43">
        <v>13</v>
      </c>
      <c r="B19" s="97" t="s">
        <v>242</v>
      </c>
      <c r="C19" s="94" t="s">
        <v>243</v>
      </c>
      <c r="D19" s="94">
        <v>5</v>
      </c>
      <c r="E19" s="51">
        <v>15.6</v>
      </c>
      <c r="F19" s="15">
        <f t="shared" si="0"/>
        <v>655</v>
      </c>
      <c r="G19" s="14">
        <v>3.35</v>
      </c>
      <c r="H19" s="15">
        <f t="shared" si="1"/>
        <v>540</v>
      </c>
      <c r="I19" s="19">
        <v>17.93</v>
      </c>
      <c r="J19" s="15">
        <f t="shared" si="2"/>
        <v>255</v>
      </c>
      <c r="K19" s="15">
        <f t="shared" si="3"/>
        <v>1450</v>
      </c>
    </row>
    <row r="20" spans="1:11" s="3" customFormat="1" ht="17.25" customHeight="1">
      <c r="A20" s="43">
        <v>14</v>
      </c>
      <c r="B20" s="130" t="s">
        <v>236</v>
      </c>
      <c r="C20" s="94" t="s">
        <v>237</v>
      </c>
      <c r="D20" s="94" t="s">
        <v>174</v>
      </c>
      <c r="E20" s="52">
        <v>17.100000000000001</v>
      </c>
      <c r="F20" s="15">
        <f t="shared" si="0"/>
        <v>542</v>
      </c>
      <c r="G20" s="19">
        <v>2.97</v>
      </c>
      <c r="H20" s="15">
        <f t="shared" si="1"/>
        <v>458</v>
      </c>
      <c r="I20" s="19">
        <v>29.83</v>
      </c>
      <c r="J20" s="15">
        <f t="shared" si="2"/>
        <v>445</v>
      </c>
      <c r="K20" s="15">
        <f t="shared" si="3"/>
        <v>1445</v>
      </c>
    </row>
    <row r="21" spans="1:11" s="3" customFormat="1" ht="17.25" customHeight="1">
      <c r="A21" s="43">
        <v>15</v>
      </c>
      <c r="B21" s="97" t="s">
        <v>276</v>
      </c>
      <c r="C21" s="92" t="s">
        <v>458</v>
      </c>
      <c r="D21" s="93" t="s">
        <v>180</v>
      </c>
      <c r="E21" s="52">
        <v>16.899999999999999</v>
      </c>
      <c r="F21" s="15">
        <f t="shared" si="0"/>
        <v>556</v>
      </c>
      <c r="G21" s="14">
        <v>3.48</v>
      </c>
      <c r="H21" s="15">
        <f t="shared" si="1"/>
        <v>569</v>
      </c>
      <c r="I21" s="19">
        <v>21.3</v>
      </c>
      <c r="J21" s="15">
        <f t="shared" si="2"/>
        <v>308</v>
      </c>
      <c r="K21" s="15">
        <f t="shared" si="3"/>
        <v>1433</v>
      </c>
    </row>
    <row r="22" spans="1:11" s="3" customFormat="1" ht="17.25" customHeight="1">
      <c r="A22" s="43">
        <v>16</v>
      </c>
      <c r="B22" s="130" t="s">
        <v>234</v>
      </c>
      <c r="C22" s="92" t="s">
        <v>235</v>
      </c>
      <c r="D22" s="92" t="s">
        <v>225</v>
      </c>
      <c r="E22" s="52">
        <v>16.899999999999999</v>
      </c>
      <c r="F22" s="15">
        <f t="shared" si="0"/>
        <v>556</v>
      </c>
      <c r="G22" s="14">
        <v>3</v>
      </c>
      <c r="H22" s="15">
        <f t="shared" si="1"/>
        <v>464</v>
      </c>
      <c r="I22" s="19">
        <v>25.45</v>
      </c>
      <c r="J22" s="15">
        <f t="shared" si="2"/>
        <v>375</v>
      </c>
      <c r="K22" s="15">
        <f t="shared" si="3"/>
        <v>1395</v>
      </c>
    </row>
    <row r="23" spans="1:11" s="3" customFormat="1" ht="17.25" customHeight="1">
      <c r="A23" s="43">
        <v>17</v>
      </c>
      <c r="B23" s="129" t="s">
        <v>232</v>
      </c>
      <c r="C23" s="94" t="s">
        <v>233</v>
      </c>
      <c r="D23" s="94" t="s">
        <v>174</v>
      </c>
      <c r="E23" s="52">
        <v>16.7</v>
      </c>
      <c r="F23" s="15">
        <f t="shared" si="0"/>
        <v>571</v>
      </c>
      <c r="G23" s="19">
        <v>3.06</v>
      </c>
      <c r="H23" s="15">
        <f t="shared" si="1"/>
        <v>477</v>
      </c>
      <c r="I23" s="19">
        <v>22.62</v>
      </c>
      <c r="J23" s="15">
        <f t="shared" si="2"/>
        <v>330</v>
      </c>
      <c r="K23" s="15">
        <f t="shared" si="3"/>
        <v>1378</v>
      </c>
    </row>
    <row r="24" spans="1:11" s="3" customFormat="1" ht="17.25" customHeight="1">
      <c r="A24" s="43">
        <v>18</v>
      </c>
      <c r="B24" s="97" t="s">
        <v>223</v>
      </c>
      <c r="C24" s="94" t="s">
        <v>224</v>
      </c>
      <c r="D24" s="94" t="s">
        <v>225</v>
      </c>
      <c r="E24" s="52">
        <v>16.899999999999999</v>
      </c>
      <c r="F24" s="15">
        <f t="shared" si="0"/>
        <v>556</v>
      </c>
      <c r="G24" s="14">
        <v>3.01</v>
      </c>
      <c r="H24" s="15">
        <f t="shared" si="1"/>
        <v>466</v>
      </c>
      <c r="I24" s="19">
        <v>23.06</v>
      </c>
      <c r="J24" s="15">
        <f t="shared" si="2"/>
        <v>337</v>
      </c>
      <c r="K24" s="15">
        <f t="shared" si="3"/>
        <v>1359</v>
      </c>
    </row>
    <row r="25" spans="1:11" s="3" customFormat="1" ht="17.25" customHeight="1">
      <c r="A25" s="43">
        <v>19</v>
      </c>
      <c r="B25" s="96" t="s">
        <v>216</v>
      </c>
      <c r="C25" s="92" t="s">
        <v>217</v>
      </c>
      <c r="D25" s="93" t="s">
        <v>189</v>
      </c>
      <c r="E25" s="52">
        <v>16.2</v>
      </c>
      <c r="F25" s="15">
        <f t="shared" si="0"/>
        <v>609</v>
      </c>
      <c r="G25" s="14">
        <v>3.13</v>
      </c>
      <c r="H25" s="15">
        <f t="shared" si="1"/>
        <v>492</v>
      </c>
      <c r="I25" s="19">
        <v>15.54</v>
      </c>
      <c r="J25" s="15">
        <f t="shared" si="2"/>
        <v>216</v>
      </c>
      <c r="K25" s="15">
        <f t="shared" si="3"/>
        <v>1317</v>
      </c>
    </row>
    <row r="26" spans="1:11" s="3" customFormat="1" ht="17.25" customHeight="1">
      <c r="A26" s="43">
        <v>20</v>
      </c>
      <c r="B26" s="97" t="s">
        <v>272</v>
      </c>
      <c r="C26" s="115" t="s">
        <v>273</v>
      </c>
      <c r="D26" s="115" t="s">
        <v>174</v>
      </c>
      <c r="E26" s="52">
        <v>16.399999999999999</v>
      </c>
      <c r="F26" s="15">
        <f t="shared" si="0"/>
        <v>594</v>
      </c>
      <c r="G26" s="14">
        <v>2.84</v>
      </c>
      <c r="H26" s="15">
        <f t="shared" si="1"/>
        <v>430</v>
      </c>
      <c r="I26" s="19">
        <v>20.2</v>
      </c>
      <c r="J26" s="15">
        <f t="shared" si="2"/>
        <v>291</v>
      </c>
      <c r="K26" s="15">
        <f t="shared" si="3"/>
        <v>1315</v>
      </c>
    </row>
    <row r="27" spans="1:11" s="3" customFormat="1" ht="17.25" customHeight="1">
      <c r="A27" s="43">
        <v>21</v>
      </c>
      <c r="B27" s="97" t="s">
        <v>274</v>
      </c>
      <c r="C27" s="115" t="s">
        <v>275</v>
      </c>
      <c r="D27" s="115" t="s">
        <v>183</v>
      </c>
      <c r="E27" s="52">
        <v>16</v>
      </c>
      <c r="F27" s="15">
        <f t="shared" si="0"/>
        <v>625</v>
      </c>
      <c r="G27" s="19">
        <v>3</v>
      </c>
      <c r="H27" s="15">
        <f t="shared" si="1"/>
        <v>464</v>
      </c>
      <c r="I27" s="19">
        <v>15.2</v>
      </c>
      <c r="J27" s="15">
        <f t="shared" si="2"/>
        <v>211</v>
      </c>
      <c r="K27" s="15">
        <f t="shared" si="3"/>
        <v>1300</v>
      </c>
    </row>
    <row r="28" spans="1:11" s="3" customFormat="1" ht="17.25" customHeight="1">
      <c r="A28" s="43">
        <v>22</v>
      </c>
      <c r="B28" s="97" t="s">
        <v>246</v>
      </c>
      <c r="C28" s="113" t="s">
        <v>247</v>
      </c>
      <c r="D28" s="94" t="s">
        <v>222</v>
      </c>
      <c r="E28" s="52">
        <v>17.5</v>
      </c>
      <c r="F28" s="15">
        <f t="shared" si="0"/>
        <v>512</v>
      </c>
      <c r="G28" s="14">
        <v>2.96</v>
      </c>
      <c r="H28" s="15">
        <f t="shared" si="1"/>
        <v>456</v>
      </c>
      <c r="I28" s="19">
        <v>21.02</v>
      </c>
      <c r="J28" s="15">
        <f t="shared" si="2"/>
        <v>304</v>
      </c>
      <c r="K28" s="15">
        <f t="shared" si="3"/>
        <v>1272</v>
      </c>
    </row>
    <row r="29" spans="1:11" s="3" customFormat="1" ht="17.25" customHeight="1">
      <c r="A29" s="43">
        <v>23</v>
      </c>
      <c r="B29" s="129" t="s">
        <v>258</v>
      </c>
      <c r="C29" s="94" t="s">
        <v>259</v>
      </c>
      <c r="D29" s="94" t="s">
        <v>222</v>
      </c>
      <c r="E29" s="52">
        <v>16.8</v>
      </c>
      <c r="F29" s="15">
        <f t="shared" si="0"/>
        <v>564</v>
      </c>
      <c r="G29" s="14">
        <v>3.17</v>
      </c>
      <c r="H29" s="15">
        <f t="shared" si="1"/>
        <v>501</v>
      </c>
      <c r="I29" s="19">
        <v>14.4</v>
      </c>
      <c r="J29" s="15">
        <f t="shared" si="2"/>
        <v>198</v>
      </c>
      <c r="K29" s="15">
        <f t="shared" si="3"/>
        <v>1263</v>
      </c>
    </row>
    <row r="30" spans="1:11" s="3" customFormat="1" ht="17.25" customHeight="1">
      <c r="A30" s="43">
        <v>24</v>
      </c>
      <c r="B30" s="129" t="s">
        <v>254</v>
      </c>
      <c r="C30" s="94" t="s">
        <v>255</v>
      </c>
      <c r="D30" s="94" t="s">
        <v>189</v>
      </c>
      <c r="E30" s="52">
        <v>17.5</v>
      </c>
      <c r="F30" s="15">
        <f t="shared" si="0"/>
        <v>512</v>
      </c>
      <c r="G30" s="14">
        <v>3.18</v>
      </c>
      <c r="H30" s="15">
        <f t="shared" si="1"/>
        <v>503</v>
      </c>
      <c r="I30" s="19">
        <v>16.600000000000001</v>
      </c>
      <c r="J30" s="15">
        <f t="shared" si="2"/>
        <v>233</v>
      </c>
      <c r="K30" s="15">
        <f t="shared" si="3"/>
        <v>1248</v>
      </c>
    </row>
    <row r="31" spans="1:11" s="3" customFormat="1" ht="17.25" customHeight="1">
      <c r="A31" s="43">
        <v>25</v>
      </c>
      <c r="B31" s="97" t="s">
        <v>218</v>
      </c>
      <c r="C31" s="94" t="s">
        <v>219</v>
      </c>
      <c r="D31" s="93" t="s">
        <v>174</v>
      </c>
      <c r="E31" s="51">
        <v>17.8</v>
      </c>
      <c r="F31" s="15">
        <f t="shared" si="0"/>
        <v>490</v>
      </c>
      <c r="G31" s="14">
        <v>2.35</v>
      </c>
      <c r="H31" s="15">
        <f t="shared" si="1"/>
        <v>331</v>
      </c>
      <c r="I31" s="19">
        <v>19.04</v>
      </c>
      <c r="J31" s="15">
        <f t="shared" si="2"/>
        <v>272</v>
      </c>
      <c r="K31" s="15">
        <f t="shared" si="3"/>
        <v>1093</v>
      </c>
    </row>
    <row r="32" spans="1:11" s="3" customFormat="1" ht="17.25" customHeight="1">
      <c r="A32" s="43">
        <v>26</v>
      </c>
      <c r="B32" s="97" t="s">
        <v>248</v>
      </c>
      <c r="C32" s="92" t="s">
        <v>249</v>
      </c>
      <c r="D32" s="93" t="s">
        <v>225</v>
      </c>
      <c r="E32" s="52">
        <v>17.2</v>
      </c>
      <c r="F32" s="15">
        <f t="shared" si="0"/>
        <v>534</v>
      </c>
      <c r="G32" s="14">
        <v>2.61</v>
      </c>
      <c r="H32" s="15">
        <f t="shared" si="1"/>
        <v>383</v>
      </c>
      <c r="I32" s="19">
        <v>12.3</v>
      </c>
      <c r="J32" s="15">
        <f t="shared" si="2"/>
        <v>165</v>
      </c>
      <c r="K32" s="15">
        <f t="shared" si="3"/>
        <v>1082</v>
      </c>
    </row>
    <row r="33" spans="1:11" s="3" customFormat="1" ht="17.25" customHeight="1">
      <c r="A33" s="43">
        <v>27</v>
      </c>
      <c r="B33" s="129" t="s">
        <v>260</v>
      </c>
      <c r="C33" s="92" t="s">
        <v>261</v>
      </c>
      <c r="D33" s="93" t="s">
        <v>225</v>
      </c>
      <c r="E33" s="52">
        <v>17.5</v>
      </c>
      <c r="F33" s="15">
        <f t="shared" si="0"/>
        <v>512</v>
      </c>
      <c r="G33" s="14">
        <v>2.48</v>
      </c>
      <c r="H33" s="15">
        <f t="shared" si="1"/>
        <v>357</v>
      </c>
      <c r="I33" s="19">
        <v>13.4</v>
      </c>
      <c r="J33" s="15">
        <f t="shared" si="2"/>
        <v>182</v>
      </c>
      <c r="K33" s="15">
        <f t="shared" si="3"/>
        <v>1051</v>
      </c>
    </row>
    <row r="34" spans="1:11" s="3" customFormat="1" ht="17.25" customHeight="1">
      <c r="A34" s="43">
        <v>28</v>
      </c>
      <c r="B34" s="129" t="s">
        <v>256</v>
      </c>
      <c r="C34" s="114" t="s">
        <v>257</v>
      </c>
      <c r="D34" s="94" t="s">
        <v>174</v>
      </c>
      <c r="E34" s="52">
        <v>18.8</v>
      </c>
      <c r="F34" s="15">
        <f t="shared" si="0"/>
        <v>420</v>
      </c>
      <c r="G34" s="19">
        <v>2.4300000000000002</v>
      </c>
      <c r="H34" s="15">
        <f t="shared" si="1"/>
        <v>347</v>
      </c>
      <c r="I34" s="19">
        <v>18.7</v>
      </c>
      <c r="J34" s="15">
        <f t="shared" si="2"/>
        <v>267</v>
      </c>
      <c r="K34" s="15">
        <f t="shared" si="3"/>
        <v>1034</v>
      </c>
    </row>
    <row r="35" spans="1:11" s="3" customFormat="1" ht="17.25" customHeight="1">
      <c r="A35" s="43">
        <v>29</v>
      </c>
      <c r="B35" s="129" t="s">
        <v>262</v>
      </c>
      <c r="C35" s="92" t="s">
        <v>263</v>
      </c>
      <c r="D35" s="93" t="s">
        <v>264</v>
      </c>
      <c r="E35" s="51">
        <v>17.5</v>
      </c>
      <c r="F35" s="15">
        <f t="shared" si="0"/>
        <v>512</v>
      </c>
      <c r="G35" s="14">
        <v>2.38</v>
      </c>
      <c r="H35" s="15">
        <f t="shared" si="1"/>
        <v>337</v>
      </c>
      <c r="I35" s="19">
        <v>12.4</v>
      </c>
      <c r="J35" s="15">
        <f t="shared" si="2"/>
        <v>166</v>
      </c>
      <c r="K35" s="15">
        <f t="shared" si="3"/>
        <v>1015</v>
      </c>
    </row>
  </sheetData>
  <protectedRanges>
    <protectedRange sqref="C14 C24 C34" name="範囲5_2_2_2_1"/>
    <protectedRange sqref="C16 C26" name="範囲5_1_3_2_1"/>
    <protectedRange sqref="C10 C20 C30" name="範囲5_1_4_1_1"/>
    <protectedRange sqref="C11 C21 C31" name="範囲5_1_5_1"/>
  </protectedRanges>
  <autoFilter ref="B6:K6">
    <sortState ref="B7:K35">
      <sortCondition descending="1" ref="K6"/>
    </sortState>
  </autoFilter>
  <mergeCells count="2">
    <mergeCell ref="B1:E1"/>
    <mergeCell ref="A4:B4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:C11 C14:C16 C20:C21 C24:C26 C30:C31 C34:C35"/>
  </dataValidations>
  <hyperlinks>
    <hyperlink ref="K2" r:id="rId1" display="komaki-h@amigo2.ne.jp"/>
    <hyperlink ref="K1" r:id="rId2" display="httokuda@lilac.ocn.ne.jp"/>
    <hyperlink ref="K4" r:id="rId3" display="httokuda@lilac.ocn.ne.jp"/>
    <hyperlink ref="K6" r:id="rId4" display="kays0601@yahoo.co.jp"/>
  </hyperlinks>
  <pageMargins left="0.78749999999999998" right="0.78749999999999998" top="0.19652777777777777" bottom="0.19652777777777777" header="0.51180555555555562" footer="0.51180555555555562"/>
  <pageSetup paperSize="9" firstPageNumber="0" orientation="landscape" horizontalDpi="4294967294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42"/>
  <sheetViews>
    <sheetView topLeftCell="A16" zoomScale="55" zoomScaleNormal="55" workbookViewId="0">
      <selection activeCell="P52" sqref="P52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4" customWidth="1"/>
    <col min="6" max="6" width="10" style="21" customWidth="1"/>
    <col min="7" max="7" width="10" style="22" customWidth="1"/>
    <col min="8" max="8" width="10" style="21" customWidth="1"/>
    <col min="9" max="9" width="10" style="22" customWidth="1"/>
    <col min="10" max="11" width="10" style="21" customWidth="1"/>
    <col min="12" max="16384" width="9" style="1"/>
  </cols>
  <sheetData>
    <row r="1" spans="1:11">
      <c r="B1" s="190" t="s">
        <v>486</v>
      </c>
      <c r="C1" s="191"/>
      <c r="D1" s="191"/>
      <c r="E1" s="191"/>
    </row>
    <row r="4" spans="1:11">
      <c r="A4" s="194" t="s">
        <v>31</v>
      </c>
      <c r="B4" s="195"/>
      <c r="E4" s="63"/>
      <c r="F4" s="6"/>
      <c r="G4" s="59"/>
      <c r="H4" s="6"/>
      <c r="I4" s="59"/>
      <c r="J4" s="6"/>
      <c r="K4" s="59"/>
    </row>
    <row r="5" spans="1:11">
      <c r="A5" s="68"/>
      <c r="B5" s="68"/>
      <c r="E5" s="58" t="s">
        <v>24</v>
      </c>
      <c r="F5" s="55"/>
      <c r="G5" s="59" t="s">
        <v>4</v>
      </c>
      <c r="H5" s="6"/>
      <c r="I5" s="60" t="s">
        <v>5</v>
      </c>
      <c r="J5" s="55"/>
      <c r="K5" s="61" t="s">
        <v>6</v>
      </c>
    </row>
    <row r="6" spans="1:11">
      <c r="B6" s="1" t="s">
        <v>7</v>
      </c>
      <c r="C6" s="1" t="s">
        <v>8</v>
      </c>
      <c r="D6" s="1" t="s">
        <v>9</v>
      </c>
      <c r="E6" s="90" t="s">
        <v>14</v>
      </c>
      <c r="F6" s="69" t="s">
        <v>11</v>
      </c>
      <c r="G6" s="91" t="s">
        <v>12</v>
      </c>
      <c r="H6" s="70" t="s">
        <v>11</v>
      </c>
      <c r="I6" s="91" t="s">
        <v>13</v>
      </c>
      <c r="J6" s="70" t="s">
        <v>11</v>
      </c>
      <c r="K6" s="70"/>
    </row>
    <row r="7" spans="1:11" s="3" customFormat="1" ht="17.25" customHeight="1">
      <c r="A7" s="40">
        <v>1</v>
      </c>
      <c r="B7" s="160" t="s">
        <v>307</v>
      </c>
      <c r="C7" s="92" t="s">
        <v>308</v>
      </c>
      <c r="D7" s="93" t="s">
        <v>290</v>
      </c>
      <c r="E7" s="155">
        <v>12.4</v>
      </c>
      <c r="F7" s="15">
        <f t="shared" ref="F7:F37" si="0">ROUND(25.4347*(25.5-E7)^1.34,0)</f>
        <v>799</v>
      </c>
      <c r="G7" s="19">
        <v>4.42</v>
      </c>
      <c r="H7" s="15">
        <f t="shared" ref="H7:H37" si="1">ROUND(0.14354*(100*G7-1.77)^1.385,0)</f>
        <v>658</v>
      </c>
      <c r="I7" s="139">
        <v>54.08</v>
      </c>
      <c r="J7" s="142">
        <f t="shared" ref="J7:J37" si="2">ROUND(10.14*(I7-3)^1.02,0)</f>
        <v>560</v>
      </c>
      <c r="K7" s="15">
        <f t="shared" ref="K7:K37" si="3">ROUND(F7+H7+J7,0)</f>
        <v>2017</v>
      </c>
    </row>
    <row r="8" spans="1:11" s="3" customFormat="1" ht="17.25" customHeight="1">
      <c r="A8" s="40">
        <v>2</v>
      </c>
      <c r="B8" s="111" t="s">
        <v>316</v>
      </c>
      <c r="C8" s="138" t="s">
        <v>317</v>
      </c>
      <c r="D8" s="154" t="s">
        <v>302</v>
      </c>
      <c r="E8" s="136">
        <v>14.2</v>
      </c>
      <c r="F8" s="142">
        <f t="shared" si="0"/>
        <v>655</v>
      </c>
      <c r="G8" s="139">
        <v>4.08</v>
      </c>
      <c r="H8" s="142">
        <f t="shared" si="1"/>
        <v>589</v>
      </c>
      <c r="I8" s="139">
        <v>45.32</v>
      </c>
      <c r="J8" s="142">
        <f t="shared" si="2"/>
        <v>463</v>
      </c>
      <c r="K8" s="142">
        <f t="shared" si="3"/>
        <v>1707</v>
      </c>
    </row>
    <row r="9" spans="1:11" s="3" customFormat="1" ht="17.25" customHeight="1">
      <c r="A9" s="40">
        <v>3</v>
      </c>
      <c r="B9" s="111" t="s">
        <v>349</v>
      </c>
      <c r="C9" s="138" t="s">
        <v>350</v>
      </c>
      <c r="D9" s="138" t="s">
        <v>336</v>
      </c>
      <c r="E9" s="136">
        <v>13.9</v>
      </c>
      <c r="F9" s="142">
        <f t="shared" si="0"/>
        <v>679</v>
      </c>
      <c r="G9" s="139">
        <v>4.12</v>
      </c>
      <c r="H9" s="142">
        <f t="shared" si="1"/>
        <v>597</v>
      </c>
      <c r="I9" s="139">
        <v>40.46</v>
      </c>
      <c r="J9" s="142">
        <f t="shared" si="2"/>
        <v>408</v>
      </c>
      <c r="K9" s="142">
        <f t="shared" si="3"/>
        <v>1684</v>
      </c>
    </row>
    <row r="10" spans="1:11" s="3" customFormat="1" ht="17.25" customHeight="1">
      <c r="A10" s="40">
        <v>4</v>
      </c>
      <c r="B10" s="129" t="s">
        <v>297</v>
      </c>
      <c r="C10" s="94" t="s">
        <v>298</v>
      </c>
      <c r="D10" s="94" t="s">
        <v>299</v>
      </c>
      <c r="E10" s="155">
        <v>14.7</v>
      </c>
      <c r="F10" s="15">
        <f t="shared" si="0"/>
        <v>617</v>
      </c>
      <c r="G10" s="19">
        <v>3.99</v>
      </c>
      <c r="H10" s="15">
        <f t="shared" si="1"/>
        <v>571</v>
      </c>
      <c r="I10" s="139">
        <v>41.24</v>
      </c>
      <c r="J10" s="142">
        <f t="shared" si="2"/>
        <v>417</v>
      </c>
      <c r="K10" s="15">
        <f t="shared" si="3"/>
        <v>1605</v>
      </c>
    </row>
    <row r="11" spans="1:11" s="3" customFormat="1" ht="17.25" customHeight="1">
      <c r="A11" s="40">
        <v>5</v>
      </c>
      <c r="B11" s="97" t="s">
        <v>351</v>
      </c>
      <c r="C11" s="138" t="s">
        <v>352</v>
      </c>
      <c r="D11" s="154" t="s">
        <v>290</v>
      </c>
      <c r="E11" s="136">
        <v>14.2</v>
      </c>
      <c r="F11" s="142">
        <f t="shared" si="0"/>
        <v>655</v>
      </c>
      <c r="G11" s="139">
        <v>4.0999999999999996</v>
      </c>
      <c r="H11" s="142">
        <f t="shared" si="1"/>
        <v>593</v>
      </c>
      <c r="I11" s="139">
        <v>35.42</v>
      </c>
      <c r="J11" s="142">
        <f t="shared" si="2"/>
        <v>352</v>
      </c>
      <c r="K11" s="142">
        <f t="shared" si="3"/>
        <v>1600</v>
      </c>
    </row>
    <row r="12" spans="1:11" s="3" customFormat="1" ht="17.25" customHeight="1">
      <c r="A12" s="40">
        <v>6</v>
      </c>
      <c r="B12" s="130" t="s">
        <v>339</v>
      </c>
      <c r="C12" s="138" t="s">
        <v>340</v>
      </c>
      <c r="D12" s="154" t="s">
        <v>293</v>
      </c>
      <c r="E12" s="136">
        <v>14.1</v>
      </c>
      <c r="F12" s="142">
        <f t="shared" si="0"/>
        <v>663</v>
      </c>
      <c r="G12" s="139">
        <v>3.56</v>
      </c>
      <c r="H12" s="142">
        <f t="shared" si="1"/>
        <v>487</v>
      </c>
      <c r="I12" s="139">
        <v>43.46</v>
      </c>
      <c r="J12" s="142">
        <f t="shared" si="2"/>
        <v>442</v>
      </c>
      <c r="K12" s="142">
        <f t="shared" si="3"/>
        <v>1592</v>
      </c>
    </row>
    <row r="13" spans="1:11" s="3" customFormat="1" ht="17.25" customHeight="1">
      <c r="A13" s="40">
        <v>7</v>
      </c>
      <c r="B13" s="97" t="s">
        <v>282</v>
      </c>
      <c r="C13" s="95" t="s">
        <v>283</v>
      </c>
      <c r="D13" s="162" t="s">
        <v>284</v>
      </c>
      <c r="E13" s="136">
        <v>14.1</v>
      </c>
      <c r="F13" s="15">
        <f t="shared" si="0"/>
        <v>663</v>
      </c>
      <c r="G13" s="19">
        <v>4.18</v>
      </c>
      <c r="H13" s="15">
        <f t="shared" si="1"/>
        <v>609</v>
      </c>
      <c r="I13" s="19">
        <v>32.17</v>
      </c>
      <c r="J13" s="15">
        <f t="shared" si="2"/>
        <v>316</v>
      </c>
      <c r="K13" s="15">
        <f t="shared" si="3"/>
        <v>1588</v>
      </c>
    </row>
    <row r="14" spans="1:11" s="3" customFormat="1" ht="17.25" customHeight="1">
      <c r="A14" s="40">
        <v>8</v>
      </c>
      <c r="B14" s="96" t="s">
        <v>355</v>
      </c>
      <c r="C14" s="92" t="s">
        <v>356</v>
      </c>
      <c r="D14" s="93" t="s">
        <v>327</v>
      </c>
      <c r="E14" s="155">
        <v>14.4</v>
      </c>
      <c r="F14" s="15">
        <f t="shared" si="0"/>
        <v>640</v>
      </c>
      <c r="G14" s="19">
        <v>3.99</v>
      </c>
      <c r="H14" s="15">
        <f t="shared" si="1"/>
        <v>571</v>
      </c>
      <c r="I14" s="139">
        <v>36.67</v>
      </c>
      <c r="J14" s="142">
        <f t="shared" si="2"/>
        <v>366</v>
      </c>
      <c r="K14" s="15">
        <f t="shared" si="3"/>
        <v>1577</v>
      </c>
    </row>
    <row r="15" spans="1:11" s="3" customFormat="1" ht="17.25" customHeight="1">
      <c r="A15" s="40">
        <v>9</v>
      </c>
      <c r="B15" s="130" t="s">
        <v>305</v>
      </c>
      <c r="C15" s="94" t="s">
        <v>306</v>
      </c>
      <c r="D15" s="94" t="s">
        <v>287</v>
      </c>
      <c r="E15" s="155">
        <v>14.7</v>
      </c>
      <c r="F15" s="15">
        <f t="shared" si="0"/>
        <v>617</v>
      </c>
      <c r="G15" s="19">
        <v>4.04</v>
      </c>
      <c r="H15" s="15">
        <f t="shared" si="1"/>
        <v>581</v>
      </c>
      <c r="I15" s="139">
        <v>37.69</v>
      </c>
      <c r="J15" s="142">
        <f t="shared" si="2"/>
        <v>378</v>
      </c>
      <c r="K15" s="15">
        <f t="shared" si="3"/>
        <v>1576</v>
      </c>
    </row>
    <row r="16" spans="1:11" s="3" customFormat="1" ht="17.25" customHeight="1">
      <c r="A16" s="40">
        <v>10</v>
      </c>
      <c r="B16" s="96" t="s">
        <v>277</v>
      </c>
      <c r="C16" s="92" t="s">
        <v>278</v>
      </c>
      <c r="D16" s="93">
        <v>6</v>
      </c>
      <c r="E16" s="136">
        <v>14.7</v>
      </c>
      <c r="F16" s="15">
        <f t="shared" si="0"/>
        <v>617</v>
      </c>
      <c r="G16" s="19">
        <v>3.9</v>
      </c>
      <c r="H16" s="15">
        <f t="shared" si="1"/>
        <v>553</v>
      </c>
      <c r="I16" s="19">
        <v>39.19</v>
      </c>
      <c r="J16" s="15">
        <f t="shared" si="2"/>
        <v>394</v>
      </c>
      <c r="K16" s="15">
        <f t="shared" si="3"/>
        <v>1564</v>
      </c>
    </row>
    <row r="17" spans="1:11" s="3" customFormat="1" ht="17.25" customHeight="1">
      <c r="A17" s="40">
        <v>11</v>
      </c>
      <c r="B17" s="96" t="s">
        <v>279</v>
      </c>
      <c r="C17" s="92" t="s">
        <v>280</v>
      </c>
      <c r="D17" s="93" t="s">
        <v>281</v>
      </c>
      <c r="E17" s="155">
        <v>13.9</v>
      </c>
      <c r="F17" s="15">
        <f t="shared" si="0"/>
        <v>679</v>
      </c>
      <c r="G17" s="19">
        <v>3.75</v>
      </c>
      <c r="H17" s="15">
        <f t="shared" si="1"/>
        <v>524</v>
      </c>
      <c r="I17" s="19">
        <v>34.68</v>
      </c>
      <c r="J17" s="15">
        <f t="shared" si="2"/>
        <v>344</v>
      </c>
      <c r="K17" s="15">
        <f t="shared" si="3"/>
        <v>1547</v>
      </c>
    </row>
    <row r="18" spans="1:11" s="3" customFormat="1" ht="17.25" customHeight="1">
      <c r="A18" s="40">
        <v>12</v>
      </c>
      <c r="B18" s="97" t="s">
        <v>325</v>
      </c>
      <c r="C18" s="154" t="s">
        <v>326</v>
      </c>
      <c r="D18" s="154" t="s">
        <v>327</v>
      </c>
      <c r="E18" s="136">
        <v>14.5</v>
      </c>
      <c r="F18" s="142">
        <f t="shared" si="0"/>
        <v>632</v>
      </c>
      <c r="G18" s="139">
        <v>3.79</v>
      </c>
      <c r="H18" s="142">
        <f t="shared" si="1"/>
        <v>532</v>
      </c>
      <c r="I18" s="139">
        <v>36.39</v>
      </c>
      <c r="J18" s="142">
        <f t="shared" si="2"/>
        <v>363</v>
      </c>
      <c r="K18" s="142">
        <f t="shared" si="3"/>
        <v>1527</v>
      </c>
    </row>
    <row r="19" spans="1:11" s="3" customFormat="1" ht="17.25" customHeight="1">
      <c r="A19" s="40">
        <v>13</v>
      </c>
      <c r="B19" s="97" t="s">
        <v>323</v>
      </c>
      <c r="C19" s="138" t="s">
        <v>324</v>
      </c>
      <c r="D19" s="154" t="s">
        <v>290</v>
      </c>
      <c r="E19" s="136">
        <v>14.7</v>
      </c>
      <c r="F19" s="142">
        <f t="shared" si="0"/>
        <v>617</v>
      </c>
      <c r="G19" s="139">
        <v>4.0599999999999996</v>
      </c>
      <c r="H19" s="142">
        <f t="shared" si="1"/>
        <v>585</v>
      </c>
      <c r="I19" s="139">
        <v>31.34</v>
      </c>
      <c r="J19" s="142">
        <f t="shared" si="2"/>
        <v>307</v>
      </c>
      <c r="K19" s="142">
        <f t="shared" si="3"/>
        <v>1509</v>
      </c>
    </row>
    <row r="20" spans="1:11" s="3" customFormat="1" ht="17.25" customHeight="1" thickBot="1">
      <c r="A20" s="40">
        <v>14</v>
      </c>
      <c r="B20" s="161" t="s">
        <v>353</v>
      </c>
      <c r="C20" s="93" t="s">
        <v>354</v>
      </c>
      <c r="D20" s="93" t="s">
        <v>293</v>
      </c>
      <c r="E20" s="136">
        <v>14.4</v>
      </c>
      <c r="F20" s="15">
        <f t="shared" si="0"/>
        <v>640</v>
      </c>
      <c r="G20" s="19">
        <v>3.65</v>
      </c>
      <c r="H20" s="15">
        <f t="shared" si="1"/>
        <v>504</v>
      </c>
      <c r="I20" s="139">
        <v>35.799999999999997</v>
      </c>
      <c r="J20" s="142">
        <f t="shared" si="2"/>
        <v>357</v>
      </c>
      <c r="K20" s="15">
        <f t="shared" si="3"/>
        <v>1501</v>
      </c>
    </row>
    <row r="21" spans="1:11" s="3" customFormat="1" ht="17.25" customHeight="1">
      <c r="A21" s="40">
        <v>15</v>
      </c>
      <c r="B21" s="158" t="s">
        <v>341</v>
      </c>
      <c r="C21" s="138" t="s">
        <v>342</v>
      </c>
      <c r="D21" s="154" t="s">
        <v>327</v>
      </c>
      <c r="E21" s="136">
        <v>14.4</v>
      </c>
      <c r="F21" s="142">
        <f t="shared" si="0"/>
        <v>640</v>
      </c>
      <c r="G21" s="139">
        <v>3.79</v>
      </c>
      <c r="H21" s="142">
        <f t="shared" si="1"/>
        <v>532</v>
      </c>
      <c r="I21" s="139">
        <v>32.35</v>
      </c>
      <c r="J21" s="142">
        <f t="shared" si="2"/>
        <v>318</v>
      </c>
      <c r="K21" s="142">
        <f t="shared" si="3"/>
        <v>1490</v>
      </c>
    </row>
    <row r="22" spans="1:11" s="3" customFormat="1" ht="17.25" customHeight="1">
      <c r="A22" s="40">
        <v>16</v>
      </c>
      <c r="B22" s="104" t="s">
        <v>300</v>
      </c>
      <c r="C22" s="94" t="s">
        <v>301</v>
      </c>
      <c r="D22" s="94" t="s">
        <v>302</v>
      </c>
      <c r="E22" s="136">
        <v>16</v>
      </c>
      <c r="F22" s="15">
        <f t="shared" si="0"/>
        <v>519</v>
      </c>
      <c r="G22" s="19">
        <v>3.31</v>
      </c>
      <c r="H22" s="15">
        <f t="shared" si="1"/>
        <v>440</v>
      </c>
      <c r="I22" s="139">
        <v>48.73</v>
      </c>
      <c r="J22" s="142">
        <f t="shared" si="2"/>
        <v>501</v>
      </c>
      <c r="K22" s="15">
        <f t="shared" si="3"/>
        <v>1460</v>
      </c>
    </row>
    <row r="23" spans="1:11" s="3" customFormat="1" ht="17.25" customHeight="1">
      <c r="A23" s="40">
        <v>17</v>
      </c>
      <c r="B23" s="112" t="s">
        <v>337</v>
      </c>
      <c r="C23" s="138" t="s">
        <v>338</v>
      </c>
      <c r="D23" s="154" t="s">
        <v>290</v>
      </c>
      <c r="E23" s="136">
        <v>14.1</v>
      </c>
      <c r="F23" s="142">
        <f t="shared" si="0"/>
        <v>663</v>
      </c>
      <c r="G23" s="139">
        <v>3.91</v>
      </c>
      <c r="H23" s="142">
        <f t="shared" si="1"/>
        <v>555</v>
      </c>
      <c r="I23" s="139">
        <v>24.57</v>
      </c>
      <c r="J23" s="142">
        <f t="shared" si="2"/>
        <v>233</v>
      </c>
      <c r="K23" s="142">
        <f t="shared" si="3"/>
        <v>1451</v>
      </c>
    </row>
    <row r="24" spans="1:11" s="3" customFormat="1" ht="17.25" customHeight="1">
      <c r="A24" s="40">
        <v>18</v>
      </c>
      <c r="B24" s="111" t="s">
        <v>318</v>
      </c>
      <c r="C24" s="157" t="s">
        <v>319</v>
      </c>
      <c r="D24" s="138" t="s">
        <v>320</v>
      </c>
      <c r="E24" s="136">
        <v>14.9</v>
      </c>
      <c r="F24" s="142">
        <f t="shared" si="0"/>
        <v>602</v>
      </c>
      <c r="G24" s="139">
        <v>3.69</v>
      </c>
      <c r="H24" s="142">
        <f t="shared" si="1"/>
        <v>512</v>
      </c>
      <c r="I24" s="139">
        <v>33.31</v>
      </c>
      <c r="J24" s="142">
        <f t="shared" si="2"/>
        <v>329</v>
      </c>
      <c r="K24" s="142">
        <f t="shared" si="3"/>
        <v>1443</v>
      </c>
    </row>
    <row r="25" spans="1:11" s="3" customFormat="1" ht="17.25" customHeight="1">
      <c r="A25" s="40">
        <v>19</v>
      </c>
      <c r="B25" s="112" t="s">
        <v>330</v>
      </c>
      <c r="C25" s="138" t="s">
        <v>331</v>
      </c>
      <c r="D25" s="138" t="s">
        <v>299</v>
      </c>
      <c r="E25" s="155">
        <v>14.9</v>
      </c>
      <c r="F25" s="142">
        <f t="shared" si="0"/>
        <v>602</v>
      </c>
      <c r="G25" s="139">
        <v>3.72</v>
      </c>
      <c r="H25" s="142">
        <f t="shared" si="1"/>
        <v>518</v>
      </c>
      <c r="I25" s="139">
        <v>30.27</v>
      </c>
      <c r="J25" s="142">
        <f t="shared" si="2"/>
        <v>295</v>
      </c>
      <c r="K25" s="142">
        <f t="shared" si="3"/>
        <v>1415</v>
      </c>
    </row>
    <row r="26" spans="1:11" s="3" customFormat="1" ht="17.25" customHeight="1">
      <c r="A26" s="40">
        <v>20</v>
      </c>
      <c r="B26" s="111" t="s">
        <v>347</v>
      </c>
      <c r="C26" s="159" t="s">
        <v>348</v>
      </c>
      <c r="D26" s="138" t="s">
        <v>284</v>
      </c>
      <c r="E26" s="136">
        <v>14.9</v>
      </c>
      <c r="F26" s="142">
        <f t="shared" si="0"/>
        <v>602</v>
      </c>
      <c r="G26" s="139">
        <v>3.64</v>
      </c>
      <c r="H26" s="142">
        <f t="shared" si="1"/>
        <v>503</v>
      </c>
      <c r="I26" s="139">
        <v>29.96</v>
      </c>
      <c r="J26" s="142">
        <f t="shared" si="2"/>
        <v>292</v>
      </c>
      <c r="K26" s="142">
        <f t="shared" si="3"/>
        <v>1397</v>
      </c>
    </row>
    <row r="27" spans="1:11" s="3" customFormat="1" ht="17.25" customHeight="1" thickBot="1">
      <c r="A27" s="40">
        <v>21</v>
      </c>
      <c r="B27" s="111" t="s">
        <v>291</v>
      </c>
      <c r="C27" s="94" t="s">
        <v>292</v>
      </c>
      <c r="D27" s="94" t="s">
        <v>293</v>
      </c>
      <c r="E27" s="136">
        <v>14.7</v>
      </c>
      <c r="F27" s="15">
        <f t="shared" si="0"/>
        <v>617</v>
      </c>
      <c r="G27" s="19">
        <v>3.54</v>
      </c>
      <c r="H27" s="15">
        <f t="shared" si="1"/>
        <v>483</v>
      </c>
      <c r="I27" s="139">
        <v>29.48</v>
      </c>
      <c r="J27" s="142">
        <f t="shared" si="2"/>
        <v>287</v>
      </c>
      <c r="K27" s="15">
        <f t="shared" si="3"/>
        <v>1387</v>
      </c>
    </row>
    <row r="28" spans="1:11" s="3" customFormat="1" ht="17.25" customHeight="1">
      <c r="A28" s="40">
        <v>22</v>
      </c>
      <c r="B28" s="152" t="s">
        <v>288</v>
      </c>
      <c r="C28" s="94" t="s">
        <v>289</v>
      </c>
      <c r="D28" s="94" t="s">
        <v>290</v>
      </c>
      <c r="E28" s="136">
        <v>15.5</v>
      </c>
      <c r="F28" s="15">
        <f t="shared" si="0"/>
        <v>556</v>
      </c>
      <c r="G28" s="19">
        <v>3.75</v>
      </c>
      <c r="H28" s="15">
        <f t="shared" si="1"/>
        <v>524</v>
      </c>
      <c r="I28" s="19">
        <v>29.95</v>
      </c>
      <c r="J28" s="15">
        <f t="shared" si="2"/>
        <v>292</v>
      </c>
      <c r="K28" s="15">
        <f t="shared" si="3"/>
        <v>1372</v>
      </c>
    </row>
    <row r="29" spans="1:11" s="3" customFormat="1" ht="17.25" customHeight="1">
      <c r="A29" s="40">
        <v>23</v>
      </c>
      <c r="B29" s="111" t="s">
        <v>321</v>
      </c>
      <c r="C29" s="138" t="s">
        <v>322</v>
      </c>
      <c r="D29" s="154" t="s">
        <v>287</v>
      </c>
      <c r="E29" s="155">
        <v>15.2</v>
      </c>
      <c r="F29" s="142">
        <f t="shared" si="0"/>
        <v>579</v>
      </c>
      <c r="G29" s="139">
        <v>3.6</v>
      </c>
      <c r="H29" s="142">
        <f t="shared" si="1"/>
        <v>495</v>
      </c>
      <c r="I29" s="139">
        <v>28</v>
      </c>
      <c r="J29" s="142">
        <f t="shared" si="2"/>
        <v>270</v>
      </c>
      <c r="K29" s="142">
        <f t="shared" si="3"/>
        <v>1344</v>
      </c>
    </row>
    <row r="30" spans="1:11" s="3" customFormat="1" ht="17.25" customHeight="1">
      <c r="A30" s="40">
        <v>24</v>
      </c>
      <c r="B30" s="111" t="s">
        <v>285</v>
      </c>
      <c r="C30" s="94" t="s">
        <v>286</v>
      </c>
      <c r="D30" s="93" t="s">
        <v>287</v>
      </c>
      <c r="E30" s="136">
        <v>16.2</v>
      </c>
      <c r="F30" s="15">
        <f t="shared" si="0"/>
        <v>505</v>
      </c>
      <c r="G30" s="19">
        <v>3.48</v>
      </c>
      <c r="H30" s="15">
        <f t="shared" si="1"/>
        <v>472</v>
      </c>
      <c r="I30" s="19">
        <v>35.130000000000003</v>
      </c>
      <c r="J30" s="15">
        <f t="shared" si="2"/>
        <v>349</v>
      </c>
      <c r="K30" s="15">
        <f t="shared" si="3"/>
        <v>1326</v>
      </c>
    </row>
    <row r="31" spans="1:11" s="3" customFormat="1" ht="17.25" customHeight="1">
      <c r="A31" s="40">
        <v>25</v>
      </c>
      <c r="B31" s="111" t="s">
        <v>499</v>
      </c>
      <c r="C31" s="94" t="s">
        <v>295</v>
      </c>
      <c r="D31" s="94" t="s">
        <v>296</v>
      </c>
      <c r="E31" s="136">
        <v>14.9</v>
      </c>
      <c r="F31" s="15">
        <f t="shared" si="0"/>
        <v>602</v>
      </c>
      <c r="G31" s="19">
        <v>3.65</v>
      </c>
      <c r="H31" s="15">
        <f t="shared" si="1"/>
        <v>504</v>
      </c>
      <c r="I31" s="139">
        <v>22.44</v>
      </c>
      <c r="J31" s="142">
        <f t="shared" si="2"/>
        <v>209</v>
      </c>
      <c r="K31" s="15">
        <f t="shared" si="3"/>
        <v>1315</v>
      </c>
    </row>
    <row r="32" spans="1:11" s="3" customFormat="1" ht="17.25" customHeight="1">
      <c r="A32" s="40">
        <v>26</v>
      </c>
      <c r="B32" s="112" t="s">
        <v>303</v>
      </c>
      <c r="C32" s="92" t="s">
        <v>304</v>
      </c>
      <c r="D32" s="92" t="s">
        <v>284</v>
      </c>
      <c r="E32" s="136">
        <v>16.399999999999999</v>
      </c>
      <c r="F32" s="15">
        <f t="shared" si="0"/>
        <v>490</v>
      </c>
      <c r="G32" s="19">
        <v>3.33</v>
      </c>
      <c r="H32" s="15">
        <f t="shared" si="1"/>
        <v>444</v>
      </c>
      <c r="I32" s="139">
        <v>32.07</v>
      </c>
      <c r="J32" s="142">
        <f t="shared" si="2"/>
        <v>315</v>
      </c>
      <c r="K32" s="15">
        <f t="shared" si="3"/>
        <v>1249</v>
      </c>
    </row>
    <row r="33" spans="1:11" s="3" customFormat="1" ht="17.25" customHeight="1">
      <c r="A33" s="40">
        <v>27</v>
      </c>
      <c r="B33" s="111" t="s">
        <v>497</v>
      </c>
      <c r="C33" s="138" t="s">
        <v>329</v>
      </c>
      <c r="D33" s="138" t="s">
        <v>296</v>
      </c>
      <c r="E33" s="155">
        <v>15.4</v>
      </c>
      <c r="F33" s="142">
        <f t="shared" si="0"/>
        <v>564</v>
      </c>
      <c r="G33" s="139">
        <v>3.02</v>
      </c>
      <c r="H33" s="142">
        <f t="shared" si="1"/>
        <v>387</v>
      </c>
      <c r="I33" s="139">
        <v>29.7</v>
      </c>
      <c r="J33" s="142">
        <f t="shared" si="2"/>
        <v>289</v>
      </c>
      <c r="K33" s="142">
        <f t="shared" si="3"/>
        <v>1240</v>
      </c>
    </row>
    <row r="34" spans="1:11" s="3" customFormat="1" ht="17.25" customHeight="1">
      <c r="A34" s="40">
        <v>28</v>
      </c>
      <c r="B34" s="112" t="s">
        <v>444</v>
      </c>
      <c r="C34" s="138" t="s">
        <v>344</v>
      </c>
      <c r="D34" s="138" t="s">
        <v>296</v>
      </c>
      <c r="E34" s="155">
        <v>15.2</v>
      </c>
      <c r="F34" s="142">
        <f t="shared" si="0"/>
        <v>579</v>
      </c>
      <c r="G34" s="139">
        <v>3</v>
      </c>
      <c r="H34" s="142">
        <f t="shared" si="1"/>
        <v>384</v>
      </c>
      <c r="I34" s="139">
        <v>28.34</v>
      </c>
      <c r="J34" s="142">
        <f t="shared" si="2"/>
        <v>274</v>
      </c>
      <c r="K34" s="142">
        <f t="shared" si="3"/>
        <v>1237</v>
      </c>
    </row>
    <row r="35" spans="1:11" s="3" customFormat="1" ht="17.25" customHeight="1">
      <c r="A35" s="40">
        <v>29</v>
      </c>
      <c r="B35" s="116" t="s">
        <v>357</v>
      </c>
      <c r="C35" s="94" t="s">
        <v>358</v>
      </c>
      <c r="D35" s="94" t="s">
        <v>296</v>
      </c>
      <c r="E35" s="136">
        <v>16</v>
      </c>
      <c r="F35" s="15">
        <f t="shared" si="0"/>
        <v>519</v>
      </c>
      <c r="G35" s="19">
        <v>3.13</v>
      </c>
      <c r="H35" s="15">
        <f t="shared" si="1"/>
        <v>407</v>
      </c>
      <c r="I35" s="139">
        <v>30.33</v>
      </c>
      <c r="J35" s="142">
        <f t="shared" si="2"/>
        <v>296</v>
      </c>
      <c r="K35" s="15">
        <f t="shared" si="3"/>
        <v>1222</v>
      </c>
    </row>
    <row r="36" spans="1:11" s="3" customFormat="1" ht="17.25" customHeight="1">
      <c r="A36" s="40">
        <v>30</v>
      </c>
      <c r="B36" s="130" t="s">
        <v>332</v>
      </c>
      <c r="C36" s="159" t="s">
        <v>333</v>
      </c>
      <c r="D36" s="138" t="s">
        <v>302</v>
      </c>
      <c r="E36" s="136">
        <v>16.3</v>
      </c>
      <c r="F36" s="142">
        <f t="shared" si="0"/>
        <v>498</v>
      </c>
      <c r="G36" s="139">
        <v>3.21</v>
      </c>
      <c r="H36" s="142">
        <f t="shared" si="1"/>
        <v>422</v>
      </c>
      <c r="I36" s="139">
        <v>25.96</v>
      </c>
      <c r="J36" s="142">
        <f t="shared" si="2"/>
        <v>248</v>
      </c>
      <c r="K36" s="142">
        <f t="shared" si="3"/>
        <v>1168</v>
      </c>
    </row>
    <row r="37" spans="1:11">
      <c r="A37" s="40">
        <v>31</v>
      </c>
      <c r="B37" s="130" t="s">
        <v>498</v>
      </c>
      <c r="C37" s="94" t="s">
        <v>313</v>
      </c>
      <c r="D37" s="94" t="s">
        <v>296</v>
      </c>
      <c r="E37" s="136">
        <v>15</v>
      </c>
      <c r="F37" s="15">
        <f t="shared" si="0"/>
        <v>594</v>
      </c>
      <c r="G37" s="19">
        <v>2.36</v>
      </c>
      <c r="H37" s="15">
        <f t="shared" si="1"/>
        <v>275</v>
      </c>
      <c r="I37" s="139">
        <v>20.89</v>
      </c>
      <c r="J37" s="142">
        <f t="shared" si="2"/>
        <v>192</v>
      </c>
      <c r="K37" s="15">
        <f t="shared" si="3"/>
        <v>1061</v>
      </c>
    </row>
    <row r="38" spans="1:11">
      <c r="A38" s="40">
        <v>32</v>
      </c>
      <c r="B38" s="130" t="s">
        <v>309</v>
      </c>
      <c r="C38" s="138" t="s">
        <v>310</v>
      </c>
      <c r="D38" s="154" t="s">
        <v>311</v>
      </c>
      <c r="E38" s="139" t="s">
        <v>465</v>
      </c>
      <c r="F38" s="142"/>
      <c r="G38" s="139" t="s">
        <v>468</v>
      </c>
      <c r="H38" s="142"/>
      <c r="I38" s="139" t="s">
        <v>465</v>
      </c>
      <c r="J38" s="142"/>
      <c r="K38" s="142"/>
    </row>
    <row r="39" spans="1:11">
      <c r="A39" s="40">
        <v>33</v>
      </c>
      <c r="B39" s="97" t="s">
        <v>314</v>
      </c>
      <c r="C39" s="138" t="s">
        <v>315</v>
      </c>
      <c r="D39" s="138" t="s">
        <v>299</v>
      </c>
      <c r="E39" s="139" t="s">
        <v>465</v>
      </c>
      <c r="F39" s="142"/>
      <c r="G39" s="139" t="s">
        <v>468</v>
      </c>
      <c r="H39" s="142"/>
      <c r="I39" s="139" t="s">
        <v>489</v>
      </c>
      <c r="J39" s="142"/>
      <c r="K39" s="142"/>
    </row>
    <row r="40" spans="1:11">
      <c r="A40" s="40">
        <v>34</v>
      </c>
      <c r="B40" s="130" t="s">
        <v>334</v>
      </c>
      <c r="C40" s="138" t="s">
        <v>335</v>
      </c>
      <c r="D40" s="138" t="s">
        <v>336</v>
      </c>
      <c r="E40" s="139" t="s">
        <v>465</v>
      </c>
      <c r="F40" s="142"/>
      <c r="G40" s="139" t="s">
        <v>468</v>
      </c>
      <c r="H40" s="142"/>
      <c r="I40" s="139" t="s">
        <v>490</v>
      </c>
      <c r="J40" s="142"/>
      <c r="K40" s="142"/>
    </row>
    <row r="41" spans="1:11">
      <c r="A41" s="40">
        <v>35</v>
      </c>
      <c r="B41" s="97" t="s">
        <v>345</v>
      </c>
      <c r="C41" s="138" t="s">
        <v>346</v>
      </c>
      <c r="D41" s="138" t="s">
        <v>299</v>
      </c>
      <c r="E41" s="139" t="s">
        <v>465</v>
      </c>
      <c r="F41" s="142"/>
      <c r="G41" s="139" t="s">
        <v>468</v>
      </c>
      <c r="H41" s="142"/>
      <c r="I41" s="139" t="s">
        <v>491</v>
      </c>
      <c r="J41" s="142"/>
      <c r="K41" s="142"/>
    </row>
    <row r="42" spans="1:11">
      <c r="A42" s="38"/>
      <c r="B42" s="35"/>
      <c r="C42" s="34"/>
      <c r="D42" s="34"/>
    </row>
  </sheetData>
  <protectedRanges>
    <protectedRange sqref="C10 C20 C30" name="範囲5_2_2_1_1_1"/>
  </protectedRanges>
  <autoFilter ref="B6:K6">
    <sortState ref="B7:K41">
      <sortCondition descending="1" ref="K6"/>
    </sortState>
  </autoFilter>
  <mergeCells count="2">
    <mergeCell ref="B1:E1"/>
    <mergeCell ref="A4:B4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 C14:C15 C24:C25 C20 C30 C34:C35"/>
  </dataValidations>
  <hyperlinks>
    <hyperlink ref="K6" r:id="rId1" display="kays0601@yahoo.co.jp"/>
  </hyperlinks>
  <pageMargins left="0.78749999999999998" right="0.78749999999999998" top="0.19652777777777777" bottom="0.19652777777777777" header="0.51180555555555562" footer="0.51180555555555562"/>
  <pageSetup paperSize="9" scale="88" firstPageNumber="0" orientation="landscape" horizontalDpi="4294967294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topLeftCell="A4" zoomScale="60" zoomScaleNormal="60" zoomScalePageLayoutView="80" workbookViewId="0">
      <selection activeCell="D20" sqref="D20"/>
    </sheetView>
  </sheetViews>
  <sheetFormatPr defaultRowHeight="17.25"/>
  <cols>
    <col min="1" max="1" width="5" style="1" customWidth="1"/>
    <col min="2" max="2" width="7.5" style="1" customWidth="1"/>
    <col min="3" max="3" width="15.625" style="1" customWidth="1"/>
    <col min="4" max="4" width="25" style="1" customWidth="1"/>
    <col min="5" max="5" width="10" style="24" customWidth="1"/>
    <col min="6" max="6" width="10" style="21" customWidth="1"/>
    <col min="7" max="7" width="10" style="22" customWidth="1"/>
    <col min="8" max="8" width="10" style="21" customWidth="1"/>
    <col min="9" max="9" width="10" style="22" customWidth="1"/>
    <col min="10" max="11" width="10" style="21" customWidth="1"/>
    <col min="12" max="16384" width="9" style="1"/>
  </cols>
  <sheetData>
    <row r="1" spans="1:11">
      <c r="B1" s="190" t="s">
        <v>486</v>
      </c>
      <c r="C1" s="191"/>
      <c r="D1" s="191"/>
      <c r="E1" s="191"/>
    </row>
    <row r="4" spans="1:11">
      <c r="A4" s="194" t="s">
        <v>32</v>
      </c>
      <c r="B4" s="195"/>
      <c r="E4" s="63"/>
      <c r="F4" s="6"/>
      <c r="G4" s="59"/>
      <c r="H4" s="6"/>
      <c r="I4" s="59"/>
      <c r="J4" s="6"/>
      <c r="K4" s="59"/>
    </row>
    <row r="5" spans="1:11">
      <c r="A5" s="68"/>
      <c r="B5" s="68"/>
      <c r="E5" s="58" t="s">
        <v>495</v>
      </c>
      <c r="F5" s="55"/>
      <c r="G5" s="59" t="s">
        <v>4</v>
      </c>
      <c r="H5" s="6"/>
      <c r="I5" s="60" t="s">
        <v>5</v>
      </c>
      <c r="J5" s="55"/>
      <c r="K5" s="61" t="s">
        <v>6</v>
      </c>
    </row>
    <row r="6" spans="1:11">
      <c r="B6" s="1" t="s">
        <v>7</v>
      </c>
      <c r="C6" s="1" t="s">
        <v>8</v>
      </c>
      <c r="D6" s="1" t="s">
        <v>9</v>
      </c>
      <c r="E6" s="90" t="s">
        <v>14</v>
      </c>
      <c r="F6" s="69" t="s">
        <v>11</v>
      </c>
      <c r="G6" s="91" t="s">
        <v>12</v>
      </c>
      <c r="H6" s="70" t="s">
        <v>11</v>
      </c>
      <c r="I6" s="91" t="s">
        <v>13</v>
      </c>
      <c r="J6" s="70" t="s">
        <v>11</v>
      </c>
      <c r="K6" s="70"/>
    </row>
    <row r="7" spans="1:11" s="3" customFormat="1" ht="17.25" customHeight="1">
      <c r="A7" s="43">
        <v>1</v>
      </c>
      <c r="B7" s="147" t="s">
        <v>328</v>
      </c>
      <c r="C7" s="94" t="s">
        <v>379</v>
      </c>
      <c r="D7" s="94" t="s">
        <v>299</v>
      </c>
      <c r="E7" s="52">
        <v>15.7</v>
      </c>
      <c r="F7" s="15">
        <f t="shared" ref="F7:F24" si="0">ROUND(25.4347*(26.9-E7)^1.34,0)</f>
        <v>648</v>
      </c>
      <c r="G7" s="14">
        <v>3.25</v>
      </c>
      <c r="H7" s="15">
        <f t="shared" ref="H7:H24" si="1">ROUND(0.188807*(100*G7-1.58)^1.37,0)</f>
        <v>518</v>
      </c>
      <c r="I7" s="139">
        <v>42.2</v>
      </c>
      <c r="J7" s="142">
        <f t="shared" ref="J7:J24" si="2">ROUND(15.9809*(I7-2),0)</f>
        <v>642</v>
      </c>
      <c r="K7" s="15">
        <f t="shared" ref="K7:K24" si="3">F7+H7+J7</f>
        <v>1808</v>
      </c>
    </row>
    <row r="8" spans="1:11" s="3" customFormat="1" ht="17.25" customHeight="1">
      <c r="A8" s="43">
        <v>2</v>
      </c>
      <c r="B8" s="111" t="s">
        <v>363</v>
      </c>
      <c r="C8" s="94" t="s">
        <v>364</v>
      </c>
      <c r="D8" s="93" t="s">
        <v>287</v>
      </c>
      <c r="E8" s="51">
        <v>16</v>
      </c>
      <c r="F8" s="15">
        <f t="shared" si="0"/>
        <v>625</v>
      </c>
      <c r="G8" s="14">
        <v>3.58</v>
      </c>
      <c r="H8" s="15">
        <f t="shared" si="1"/>
        <v>592</v>
      </c>
      <c r="I8" s="139">
        <v>29.9</v>
      </c>
      <c r="J8" s="142">
        <f t="shared" si="2"/>
        <v>446</v>
      </c>
      <c r="K8" s="15">
        <f t="shared" si="3"/>
        <v>1663</v>
      </c>
    </row>
    <row r="9" spans="1:11" s="3" customFormat="1" ht="17.25" customHeight="1">
      <c r="A9" s="43">
        <v>3</v>
      </c>
      <c r="B9" s="111" t="s">
        <v>451</v>
      </c>
      <c r="C9" s="113" t="s">
        <v>368</v>
      </c>
      <c r="D9" s="94" t="s">
        <v>296</v>
      </c>
      <c r="E9" s="52">
        <v>15.5</v>
      </c>
      <c r="F9" s="15">
        <f t="shared" si="0"/>
        <v>663</v>
      </c>
      <c r="G9" s="14">
        <v>3.07</v>
      </c>
      <c r="H9" s="15">
        <f t="shared" si="1"/>
        <v>479</v>
      </c>
      <c r="I9" s="139">
        <v>31</v>
      </c>
      <c r="J9" s="142">
        <f t="shared" si="2"/>
        <v>463</v>
      </c>
      <c r="K9" s="15">
        <f t="shared" si="3"/>
        <v>1605</v>
      </c>
    </row>
    <row r="10" spans="1:11" s="3" customFormat="1" ht="17.25" customHeight="1">
      <c r="A10" s="43">
        <v>4</v>
      </c>
      <c r="B10" s="112" t="s">
        <v>375</v>
      </c>
      <c r="C10" s="92" t="s">
        <v>376</v>
      </c>
      <c r="D10" s="93" t="s">
        <v>281</v>
      </c>
      <c r="E10" s="52">
        <v>15.7</v>
      </c>
      <c r="F10" s="15">
        <f t="shared" si="0"/>
        <v>648</v>
      </c>
      <c r="G10" s="19">
        <v>3.07</v>
      </c>
      <c r="H10" s="15">
        <f t="shared" si="1"/>
        <v>479</v>
      </c>
      <c r="I10" s="139">
        <v>26.4</v>
      </c>
      <c r="J10" s="142">
        <f t="shared" si="2"/>
        <v>390</v>
      </c>
      <c r="K10" s="15">
        <f t="shared" si="3"/>
        <v>1517</v>
      </c>
    </row>
    <row r="11" spans="1:11" s="3" customFormat="1" ht="17.25" customHeight="1">
      <c r="A11" s="43">
        <v>5</v>
      </c>
      <c r="B11" s="104" t="s">
        <v>367</v>
      </c>
      <c r="C11" s="113" t="s">
        <v>397</v>
      </c>
      <c r="D11" s="94" t="s">
        <v>284</v>
      </c>
      <c r="E11" s="52">
        <v>16.8</v>
      </c>
      <c r="F11" s="15">
        <f t="shared" si="0"/>
        <v>564</v>
      </c>
      <c r="G11" s="14">
        <v>3.34</v>
      </c>
      <c r="H11" s="15">
        <f t="shared" si="1"/>
        <v>538</v>
      </c>
      <c r="I11" s="19">
        <v>27.6</v>
      </c>
      <c r="J11" s="15">
        <f t="shared" si="2"/>
        <v>409</v>
      </c>
      <c r="K11" s="15">
        <f t="shared" si="3"/>
        <v>1511</v>
      </c>
    </row>
    <row r="12" spans="1:11" s="3" customFormat="1" ht="17.25" customHeight="1" thickBot="1">
      <c r="A12" s="43">
        <v>6</v>
      </c>
      <c r="B12" s="153" t="s">
        <v>371</v>
      </c>
      <c r="C12" s="92" t="s">
        <v>372</v>
      </c>
      <c r="D12" s="92" t="s">
        <v>320</v>
      </c>
      <c r="E12" s="52">
        <v>17.2</v>
      </c>
      <c r="F12" s="15">
        <f t="shared" si="0"/>
        <v>534</v>
      </c>
      <c r="G12" s="19">
        <v>2.4700000000000002</v>
      </c>
      <c r="H12" s="15">
        <f t="shared" si="1"/>
        <v>355</v>
      </c>
      <c r="I12" s="139">
        <v>39.700000000000003</v>
      </c>
      <c r="J12" s="142">
        <f t="shared" si="2"/>
        <v>602</v>
      </c>
      <c r="K12" s="15">
        <f t="shared" si="3"/>
        <v>1491</v>
      </c>
    </row>
    <row r="13" spans="1:11" s="3" customFormat="1" ht="17.25" customHeight="1">
      <c r="A13" s="43">
        <v>7</v>
      </c>
      <c r="B13" s="103" t="s">
        <v>312</v>
      </c>
      <c r="C13" s="94" t="s">
        <v>394</v>
      </c>
      <c r="D13" s="94" t="s">
        <v>299</v>
      </c>
      <c r="E13" s="52">
        <v>15.3</v>
      </c>
      <c r="F13" s="15">
        <f t="shared" si="0"/>
        <v>679</v>
      </c>
      <c r="G13" s="19">
        <v>3.28</v>
      </c>
      <c r="H13" s="15">
        <f t="shared" si="1"/>
        <v>525</v>
      </c>
      <c r="I13" s="139">
        <v>19.8</v>
      </c>
      <c r="J13" s="142">
        <f t="shared" si="2"/>
        <v>284</v>
      </c>
      <c r="K13" s="15">
        <f t="shared" si="3"/>
        <v>1488</v>
      </c>
    </row>
    <row r="14" spans="1:11" s="3" customFormat="1" ht="17.25" customHeight="1">
      <c r="A14" s="43">
        <v>8</v>
      </c>
      <c r="B14" s="111" t="s">
        <v>382</v>
      </c>
      <c r="C14" s="113" t="s">
        <v>383</v>
      </c>
      <c r="D14" s="94" t="s">
        <v>296</v>
      </c>
      <c r="E14" s="51">
        <v>15.5</v>
      </c>
      <c r="F14" s="15">
        <f t="shared" si="0"/>
        <v>663</v>
      </c>
      <c r="G14" s="14">
        <v>3.03</v>
      </c>
      <c r="H14" s="15">
        <f t="shared" si="1"/>
        <v>470</v>
      </c>
      <c r="I14" s="139">
        <v>21.1</v>
      </c>
      <c r="J14" s="142">
        <f t="shared" si="2"/>
        <v>305</v>
      </c>
      <c r="K14" s="15">
        <f t="shared" si="3"/>
        <v>1438</v>
      </c>
    </row>
    <row r="15" spans="1:11" s="3" customFormat="1" ht="17.25" customHeight="1">
      <c r="A15" s="43">
        <v>9</v>
      </c>
      <c r="B15" s="112" t="s">
        <v>373</v>
      </c>
      <c r="C15" s="94" t="s">
        <v>374</v>
      </c>
      <c r="D15" s="94" t="s">
        <v>287</v>
      </c>
      <c r="E15" s="52">
        <v>15.6</v>
      </c>
      <c r="F15" s="15">
        <f t="shared" si="0"/>
        <v>655</v>
      </c>
      <c r="G15" s="14">
        <v>3.52</v>
      </c>
      <c r="H15" s="15">
        <f t="shared" si="1"/>
        <v>578</v>
      </c>
      <c r="I15" s="139">
        <v>13.3</v>
      </c>
      <c r="J15" s="142">
        <f t="shared" si="2"/>
        <v>181</v>
      </c>
      <c r="K15" s="15">
        <f t="shared" si="3"/>
        <v>1414</v>
      </c>
    </row>
    <row r="16" spans="1:11" s="3" customFormat="1" ht="17.25" customHeight="1">
      <c r="A16" s="43">
        <v>10</v>
      </c>
      <c r="B16" s="110" t="s">
        <v>388</v>
      </c>
      <c r="C16" s="115" t="s">
        <v>389</v>
      </c>
      <c r="D16" s="115" t="s">
        <v>281</v>
      </c>
      <c r="E16" s="52">
        <v>16.3</v>
      </c>
      <c r="F16" s="15">
        <f t="shared" si="0"/>
        <v>602</v>
      </c>
      <c r="G16" s="14">
        <v>3.03</v>
      </c>
      <c r="H16" s="15">
        <f t="shared" si="1"/>
        <v>470</v>
      </c>
      <c r="I16" s="139">
        <v>22</v>
      </c>
      <c r="J16" s="142">
        <f t="shared" si="2"/>
        <v>320</v>
      </c>
      <c r="K16" s="15">
        <f t="shared" si="3"/>
        <v>1392</v>
      </c>
    </row>
    <row r="17" spans="1:11" s="3" customFormat="1" ht="17.25" customHeight="1">
      <c r="A17" s="43">
        <v>11</v>
      </c>
      <c r="B17" s="112" t="s">
        <v>377</v>
      </c>
      <c r="C17" s="92" t="s">
        <v>378</v>
      </c>
      <c r="D17" s="93" t="s">
        <v>311</v>
      </c>
      <c r="E17" s="52">
        <v>16.7</v>
      </c>
      <c r="F17" s="15">
        <f t="shared" si="0"/>
        <v>571</v>
      </c>
      <c r="G17" s="14">
        <v>3.22</v>
      </c>
      <c r="H17" s="15">
        <f t="shared" si="1"/>
        <v>512</v>
      </c>
      <c r="I17" s="139">
        <v>17.3</v>
      </c>
      <c r="J17" s="142">
        <f t="shared" si="2"/>
        <v>245</v>
      </c>
      <c r="K17" s="15">
        <f t="shared" si="3"/>
        <v>1328</v>
      </c>
    </row>
    <row r="18" spans="1:11" s="3" customFormat="1" ht="17.25" customHeight="1">
      <c r="A18" s="43">
        <v>12</v>
      </c>
      <c r="B18" s="129" t="s">
        <v>390</v>
      </c>
      <c r="C18" s="94" t="s">
        <v>391</v>
      </c>
      <c r="D18" s="94" t="s">
        <v>281</v>
      </c>
      <c r="E18" s="52">
        <v>15.1</v>
      </c>
      <c r="F18" s="15">
        <f t="shared" si="0"/>
        <v>695</v>
      </c>
      <c r="G18" s="19">
        <v>3.08</v>
      </c>
      <c r="H18" s="15">
        <f t="shared" si="1"/>
        <v>481</v>
      </c>
      <c r="I18" s="139">
        <v>11.4</v>
      </c>
      <c r="J18" s="142">
        <f t="shared" si="2"/>
        <v>150</v>
      </c>
      <c r="K18" s="15">
        <f t="shared" si="3"/>
        <v>1326</v>
      </c>
    </row>
    <row r="19" spans="1:11" s="3" customFormat="1" ht="17.25" customHeight="1">
      <c r="A19" s="43">
        <v>13</v>
      </c>
      <c r="B19" s="96" t="s">
        <v>294</v>
      </c>
      <c r="C19" s="92" t="s">
        <v>359</v>
      </c>
      <c r="D19" s="93">
        <v>6</v>
      </c>
      <c r="E19" s="52">
        <v>16.8</v>
      </c>
      <c r="F19" s="15">
        <f t="shared" si="0"/>
        <v>564</v>
      </c>
      <c r="G19" s="19">
        <v>2.93</v>
      </c>
      <c r="H19" s="15">
        <f t="shared" si="1"/>
        <v>449</v>
      </c>
      <c r="I19" s="139">
        <v>21.3</v>
      </c>
      <c r="J19" s="142">
        <f t="shared" si="2"/>
        <v>308</v>
      </c>
      <c r="K19" s="15">
        <f t="shared" si="3"/>
        <v>1321</v>
      </c>
    </row>
    <row r="20" spans="1:11" s="3" customFormat="1" ht="17.25" customHeight="1">
      <c r="A20" s="43">
        <v>14</v>
      </c>
      <c r="B20" s="97" t="s">
        <v>380</v>
      </c>
      <c r="C20" s="115" t="s">
        <v>381</v>
      </c>
      <c r="D20" s="115" t="s">
        <v>311</v>
      </c>
      <c r="E20" s="51">
        <v>16.899999999999999</v>
      </c>
      <c r="F20" s="15">
        <f t="shared" si="0"/>
        <v>556</v>
      </c>
      <c r="G20" s="14">
        <v>3.08</v>
      </c>
      <c r="H20" s="15">
        <f t="shared" si="1"/>
        <v>481</v>
      </c>
      <c r="I20" s="139">
        <v>19.2</v>
      </c>
      <c r="J20" s="142">
        <f t="shared" si="2"/>
        <v>275</v>
      </c>
      <c r="K20" s="15">
        <f t="shared" si="3"/>
        <v>1312</v>
      </c>
    </row>
    <row r="21" spans="1:11" s="3" customFormat="1" ht="17.25" customHeight="1">
      <c r="A21" s="43">
        <v>15</v>
      </c>
      <c r="B21" s="129" t="s">
        <v>395</v>
      </c>
      <c r="C21" s="113" t="s">
        <v>396</v>
      </c>
      <c r="D21" s="94" t="s">
        <v>296</v>
      </c>
      <c r="E21" s="52">
        <v>16.8</v>
      </c>
      <c r="F21" s="15">
        <f t="shared" si="0"/>
        <v>564</v>
      </c>
      <c r="G21" s="14">
        <v>3.25</v>
      </c>
      <c r="H21" s="15">
        <f t="shared" si="1"/>
        <v>518</v>
      </c>
      <c r="I21" s="139">
        <v>16.399999999999999</v>
      </c>
      <c r="J21" s="142">
        <f t="shared" si="2"/>
        <v>230</v>
      </c>
      <c r="K21" s="15">
        <f t="shared" si="3"/>
        <v>1312</v>
      </c>
    </row>
    <row r="22" spans="1:11" s="3" customFormat="1" ht="17.25" customHeight="1">
      <c r="A22" s="43">
        <v>16</v>
      </c>
      <c r="B22" s="96" t="s">
        <v>343</v>
      </c>
      <c r="C22" s="92" t="s">
        <v>360</v>
      </c>
      <c r="D22" s="93" t="s">
        <v>281</v>
      </c>
      <c r="E22" s="52">
        <v>17.2</v>
      </c>
      <c r="F22" s="15">
        <f t="shared" si="0"/>
        <v>534</v>
      </c>
      <c r="G22" s="14">
        <v>2.76</v>
      </c>
      <c r="H22" s="15">
        <f t="shared" si="1"/>
        <v>414</v>
      </c>
      <c r="I22" s="139">
        <v>22.6</v>
      </c>
      <c r="J22" s="142">
        <f t="shared" si="2"/>
        <v>329</v>
      </c>
      <c r="K22" s="15">
        <f t="shared" si="3"/>
        <v>1277</v>
      </c>
    </row>
    <row r="23" spans="1:11" s="3" customFormat="1" ht="17.25" customHeight="1" thickBot="1">
      <c r="A23" s="43">
        <v>17</v>
      </c>
      <c r="B23" s="129" t="s">
        <v>369</v>
      </c>
      <c r="C23" s="94" t="s">
        <v>370</v>
      </c>
      <c r="D23" s="94" t="s">
        <v>281</v>
      </c>
      <c r="E23" s="52">
        <v>15.4</v>
      </c>
      <c r="F23" s="15">
        <f t="shared" si="0"/>
        <v>671</v>
      </c>
      <c r="G23" s="14">
        <v>3.08</v>
      </c>
      <c r="H23" s="15">
        <f t="shared" si="1"/>
        <v>481</v>
      </c>
      <c r="I23" s="139">
        <v>7.6</v>
      </c>
      <c r="J23" s="142">
        <f t="shared" si="2"/>
        <v>89</v>
      </c>
      <c r="K23" s="15">
        <f t="shared" si="3"/>
        <v>1241</v>
      </c>
    </row>
    <row r="24" spans="1:11" s="3" customFormat="1" ht="17.25" customHeight="1">
      <c r="A24" s="43">
        <v>18</v>
      </c>
      <c r="B24" s="152" t="s">
        <v>386</v>
      </c>
      <c r="C24" s="92" t="s">
        <v>387</v>
      </c>
      <c r="D24" s="93" t="s">
        <v>311</v>
      </c>
      <c r="E24" s="52">
        <v>17.7</v>
      </c>
      <c r="F24" s="15">
        <f t="shared" si="0"/>
        <v>498</v>
      </c>
      <c r="G24" s="14">
        <v>2.78</v>
      </c>
      <c r="H24" s="15">
        <f t="shared" si="1"/>
        <v>418</v>
      </c>
      <c r="I24" s="139">
        <v>14.8</v>
      </c>
      <c r="J24" s="142">
        <f t="shared" si="2"/>
        <v>205</v>
      </c>
      <c r="K24" s="15">
        <f t="shared" si="3"/>
        <v>1121</v>
      </c>
    </row>
    <row r="25" spans="1:11" s="3" customFormat="1" ht="17.25" customHeight="1">
      <c r="A25" s="43">
        <v>19</v>
      </c>
      <c r="B25" s="111" t="s">
        <v>361</v>
      </c>
      <c r="C25" s="138" t="s">
        <v>362</v>
      </c>
      <c r="D25" s="154" t="s">
        <v>320</v>
      </c>
      <c r="E25" s="155"/>
      <c r="F25" s="142"/>
      <c r="G25" s="156" t="s">
        <v>468</v>
      </c>
      <c r="H25" s="142"/>
      <c r="I25" s="139" t="s">
        <v>468</v>
      </c>
      <c r="J25" s="142"/>
      <c r="K25" s="142"/>
    </row>
    <row r="26" spans="1:11" s="3" customFormat="1" ht="17.25" customHeight="1">
      <c r="A26" s="43">
        <v>20</v>
      </c>
      <c r="B26" s="111" t="s">
        <v>365</v>
      </c>
      <c r="C26" s="138" t="s">
        <v>366</v>
      </c>
      <c r="D26" s="138" t="s">
        <v>311</v>
      </c>
      <c r="E26" s="136"/>
      <c r="F26" s="142"/>
      <c r="G26" s="156" t="s">
        <v>468</v>
      </c>
      <c r="H26" s="142"/>
      <c r="I26" s="139" t="s">
        <v>468</v>
      </c>
      <c r="J26" s="142"/>
      <c r="K26" s="142"/>
    </row>
    <row r="27" spans="1:11" s="3" customFormat="1" ht="17.25" customHeight="1">
      <c r="A27" s="43">
        <v>21</v>
      </c>
      <c r="B27" s="111" t="s">
        <v>384</v>
      </c>
      <c r="C27" s="138" t="s">
        <v>385</v>
      </c>
      <c r="D27" s="154" t="s">
        <v>320</v>
      </c>
      <c r="E27" s="136"/>
      <c r="F27" s="142"/>
      <c r="G27" s="156" t="s">
        <v>468</v>
      </c>
      <c r="H27" s="142"/>
      <c r="I27" s="139" t="s">
        <v>468</v>
      </c>
      <c r="J27" s="142"/>
      <c r="K27" s="142"/>
    </row>
    <row r="28" spans="1:11" s="3" customFormat="1" ht="17.25" customHeight="1">
      <c r="A28" s="43">
        <v>22</v>
      </c>
      <c r="B28" s="112" t="s">
        <v>392</v>
      </c>
      <c r="C28" s="138" t="s">
        <v>393</v>
      </c>
      <c r="D28" s="138" t="s">
        <v>311</v>
      </c>
      <c r="E28" s="136"/>
      <c r="F28" s="142"/>
      <c r="G28" s="156" t="s">
        <v>468</v>
      </c>
      <c r="H28" s="142"/>
      <c r="I28" s="139" t="s">
        <v>468</v>
      </c>
      <c r="J28" s="142"/>
      <c r="K28" s="142"/>
    </row>
  </sheetData>
  <protectedRanges>
    <protectedRange sqref="C14 C24" name="範囲5_2_2_2_1"/>
    <protectedRange sqref="C16 C26" name="範囲5_1_3_2_1"/>
    <protectedRange sqref="C10 C20" name="範囲5_1_4_1_1"/>
    <protectedRange sqref="C11 C21" name="範囲5_1_5_1"/>
  </protectedRanges>
  <autoFilter ref="B6:K6">
    <sortState ref="B7:K28">
      <sortCondition descending="1" ref="K6"/>
    </sortState>
  </autoFilter>
  <mergeCells count="2">
    <mergeCell ref="B1:E1"/>
    <mergeCell ref="A4:B4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:C11 C14:C16 C20:C21 C24:C26"/>
  </dataValidations>
  <hyperlinks>
    <hyperlink ref="K6" r:id="rId1" display="kays0601@yahoo.co.jp"/>
  </hyperlinks>
  <pageMargins left="0.78749999999999998" right="0.78749999999999998" top="0.39374999999999999" bottom="0.39374999999999999" header="0.51180555555555562" footer="0.51180555555555562"/>
  <pageSetup paperSize="9" firstPageNumber="0" orientation="landscape" horizontalDpi="4294967294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99"/>
  <sheetViews>
    <sheetView topLeftCell="A2" zoomScaleNormal="100" workbookViewId="0">
      <selection activeCell="A13" sqref="A13:XFD15"/>
    </sheetView>
  </sheetViews>
  <sheetFormatPr defaultRowHeight="14.25"/>
  <cols>
    <col min="1" max="1" width="6.25" style="7" customWidth="1"/>
    <col min="2" max="2" width="7.5" style="7" customWidth="1"/>
    <col min="3" max="3" width="15" style="7" customWidth="1"/>
    <col min="4" max="4" width="22.5" style="7" customWidth="1"/>
    <col min="5" max="5" width="10" style="12" customWidth="1"/>
    <col min="7" max="16384" width="9" style="7"/>
  </cols>
  <sheetData>
    <row r="1" spans="1:5" ht="17.25" customHeight="1">
      <c r="A1" s="196" t="s">
        <v>22</v>
      </c>
      <c r="B1" s="196"/>
      <c r="C1" s="196"/>
      <c r="D1" s="196"/>
      <c r="E1" s="196"/>
    </row>
    <row r="2" spans="1:5" ht="17.25" customHeight="1">
      <c r="A2" s="81"/>
      <c r="B2" s="81"/>
      <c r="C2" s="81"/>
      <c r="D2" s="81"/>
      <c r="E2" s="81"/>
    </row>
    <row r="3" spans="1:5" ht="17.25" customHeight="1">
      <c r="B3" s="8"/>
      <c r="C3" s="8"/>
      <c r="D3" s="9"/>
      <c r="E3" s="16"/>
    </row>
    <row r="4" spans="1:5" ht="17.25" customHeight="1">
      <c r="A4" s="197" t="s">
        <v>34</v>
      </c>
      <c r="B4" s="197"/>
      <c r="C4" s="71"/>
      <c r="D4" s="10"/>
    </row>
    <row r="5" spans="1:5" ht="17.25" customHeight="1">
      <c r="A5" s="72" t="s">
        <v>17</v>
      </c>
      <c r="B5" s="73" t="s">
        <v>16</v>
      </c>
      <c r="C5" s="74" t="s">
        <v>0</v>
      </c>
      <c r="D5" s="74" t="s">
        <v>1</v>
      </c>
      <c r="E5" s="75" t="s">
        <v>2</v>
      </c>
    </row>
    <row r="6" spans="1:5" ht="17.25" customHeight="1">
      <c r="A6" s="84">
        <v>1</v>
      </c>
      <c r="B6" s="107" t="s">
        <v>506</v>
      </c>
      <c r="C6" s="42" t="s">
        <v>398</v>
      </c>
      <c r="D6" s="120">
        <v>1</v>
      </c>
      <c r="E6" s="200">
        <v>10.199999999999999</v>
      </c>
    </row>
    <row r="7" spans="1:5" ht="17.25" customHeight="1">
      <c r="A7" s="84">
        <v>1</v>
      </c>
      <c r="B7" s="117" t="s">
        <v>507</v>
      </c>
      <c r="C7" s="118" t="s">
        <v>399</v>
      </c>
      <c r="D7" s="201">
        <v>1</v>
      </c>
      <c r="E7" s="200">
        <v>10.199999999999999</v>
      </c>
    </row>
    <row r="8" spans="1:5" ht="17.25" customHeight="1">
      <c r="A8" s="84">
        <v>1</v>
      </c>
      <c r="B8" s="107" t="s">
        <v>508</v>
      </c>
      <c r="C8" s="42" t="s">
        <v>403</v>
      </c>
      <c r="D8" s="120">
        <v>1</v>
      </c>
      <c r="E8" s="200">
        <v>10.199999999999999</v>
      </c>
    </row>
    <row r="9" spans="1:5" ht="17.25" customHeight="1">
      <c r="A9" s="84">
        <v>4</v>
      </c>
      <c r="B9" s="107" t="s">
        <v>509</v>
      </c>
      <c r="C9" s="42" t="s">
        <v>404</v>
      </c>
      <c r="D9" s="202">
        <v>1</v>
      </c>
      <c r="E9" s="200">
        <v>11</v>
      </c>
    </row>
    <row r="10" spans="1:5" ht="17.25" customHeight="1">
      <c r="A10" s="84">
        <v>5</v>
      </c>
      <c r="B10" s="117" t="s">
        <v>510</v>
      </c>
      <c r="C10" s="118" t="s">
        <v>400</v>
      </c>
      <c r="D10" s="201">
        <v>1</v>
      </c>
      <c r="E10" s="200">
        <v>11.6</v>
      </c>
    </row>
    <row r="11" spans="1:5" ht="17.25" customHeight="1">
      <c r="A11" s="84">
        <v>6</v>
      </c>
      <c r="B11" s="117" t="s">
        <v>511</v>
      </c>
      <c r="C11" s="118" t="s">
        <v>402</v>
      </c>
      <c r="D11" s="203">
        <v>1</v>
      </c>
      <c r="E11" s="200">
        <v>11.8</v>
      </c>
    </row>
    <row r="12" spans="1:5" ht="17.25" customHeight="1">
      <c r="A12" s="84">
        <v>7</v>
      </c>
      <c r="B12" s="117" t="s">
        <v>512</v>
      </c>
      <c r="C12" s="118" t="s">
        <v>401</v>
      </c>
      <c r="D12" s="203">
        <v>1</v>
      </c>
      <c r="E12" s="200">
        <v>12.4</v>
      </c>
    </row>
    <row r="13" spans="1:5" ht="17.25" customHeight="1">
      <c r="A13" s="49"/>
      <c r="B13" s="45"/>
      <c r="C13" s="46"/>
      <c r="D13" s="47"/>
      <c r="E13" s="48"/>
    </row>
    <row r="14" spans="1:5" ht="17.25" customHeight="1">
      <c r="A14" s="49"/>
      <c r="B14" s="45"/>
      <c r="C14" s="46"/>
      <c r="D14" s="47"/>
      <c r="E14" s="48"/>
    </row>
    <row r="15" spans="1:5" ht="17.25" customHeight="1">
      <c r="A15" s="49"/>
      <c r="B15" s="45"/>
      <c r="C15" s="46"/>
      <c r="D15" s="47"/>
      <c r="E15" s="48"/>
    </row>
    <row r="16" spans="1:5" ht="17.25" customHeight="1">
      <c r="A16" s="197" t="s">
        <v>35</v>
      </c>
      <c r="B16" s="197"/>
      <c r="C16" s="71"/>
      <c r="D16" s="10"/>
    </row>
    <row r="17" spans="1:5" ht="17.25" customHeight="1">
      <c r="A17" s="72" t="s">
        <v>3</v>
      </c>
      <c r="B17" s="73" t="s">
        <v>16</v>
      </c>
      <c r="C17" s="74" t="s">
        <v>0</v>
      </c>
      <c r="D17" s="74" t="s">
        <v>1</v>
      </c>
      <c r="E17" s="75" t="s">
        <v>2</v>
      </c>
    </row>
    <row r="18" spans="1:5" ht="17.25" customHeight="1">
      <c r="A18" s="84">
        <v>1</v>
      </c>
      <c r="B18" s="107" t="s">
        <v>513</v>
      </c>
      <c r="C18" s="119" t="s">
        <v>408</v>
      </c>
      <c r="D18" s="121">
        <v>1</v>
      </c>
      <c r="E18" s="87">
        <v>9.8000000000000007</v>
      </c>
    </row>
    <row r="19" spans="1:5" ht="17.25" customHeight="1">
      <c r="A19" s="84">
        <v>2</v>
      </c>
      <c r="B19" s="107" t="s">
        <v>514</v>
      </c>
      <c r="C19" s="119" t="s">
        <v>406</v>
      </c>
      <c r="D19" s="120">
        <v>1</v>
      </c>
      <c r="E19" s="87">
        <v>9.9</v>
      </c>
    </row>
    <row r="20" spans="1:5" ht="17.25" customHeight="1">
      <c r="A20" s="84">
        <v>3</v>
      </c>
      <c r="B20" s="107" t="s">
        <v>515</v>
      </c>
      <c r="C20" s="119" t="s">
        <v>409</v>
      </c>
      <c r="D20" s="122" t="s">
        <v>410</v>
      </c>
      <c r="E20" s="87">
        <v>10.7</v>
      </c>
    </row>
    <row r="21" spans="1:5" ht="17.25" customHeight="1">
      <c r="A21" s="84">
        <v>4</v>
      </c>
      <c r="B21" s="107" t="s">
        <v>516</v>
      </c>
      <c r="C21" s="119" t="s">
        <v>407</v>
      </c>
      <c r="D21" s="120">
        <v>1</v>
      </c>
      <c r="E21" s="87">
        <v>11</v>
      </c>
    </row>
    <row r="22" spans="1:5" ht="17.25" customHeight="1">
      <c r="A22" s="84">
        <v>5</v>
      </c>
      <c r="B22" s="107" t="s">
        <v>517</v>
      </c>
      <c r="C22" s="119" t="s">
        <v>405</v>
      </c>
      <c r="D22" s="120">
        <v>1</v>
      </c>
      <c r="E22" s="87">
        <v>11.9</v>
      </c>
    </row>
    <row r="23" spans="1:5" ht="17.25" customHeight="1"/>
    <row r="24" spans="1:5" ht="17.25" customHeight="1">
      <c r="E24" s="7"/>
    </row>
    <row r="25" spans="1:5" ht="17.25" customHeight="1">
      <c r="E25" s="7"/>
    </row>
    <row r="26" spans="1:5" ht="17.25" customHeight="1">
      <c r="E26" s="7"/>
    </row>
    <row r="27" spans="1:5" ht="17.25" customHeight="1"/>
    <row r="28" spans="1:5" ht="17.25" customHeight="1"/>
    <row r="29" spans="1:5" ht="17.25" customHeight="1"/>
    <row r="30" spans="1:5" ht="17.25" customHeight="1"/>
    <row r="31" spans="1:5" ht="17.25" customHeight="1"/>
    <row r="32" spans="1: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</sheetData>
  <protectedRanges>
    <protectedRange sqref="C13:C15" name="範囲5_3_1"/>
    <protectedRange sqref="C7 C9 C12" name="範囲5_1_1"/>
    <protectedRange sqref="C6 C8 C10:C11" name="範囲5_3_1_1"/>
    <protectedRange sqref="C21 C19" name="範囲5_1_2"/>
    <protectedRange sqref="C22 C18 C20" name="範囲5_3_1_2"/>
  </protectedRanges>
  <sortState ref="B16:G20">
    <sortCondition ref="E16:E20"/>
  </sortState>
  <mergeCells count="3">
    <mergeCell ref="A1:E1"/>
    <mergeCell ref="A4:B4"/>
    <mergeCell ref="A16:B16"/>
  </mergeCells>
  <phoneticPr fontId="11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6:C10 C19 C21"/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３年男子</vt:lpstr>
      <vt:lpstr>３年女子</vt:lpstr>
      <vt:lpstr>４年男子</vt:lpstr>
      <vt:lpstr>４年女子</vt:lpstr>
      <vt:lpstr>５年男子</vt:lpstr>
      <vt:lpstr>５年女子</vt:lpstr>
      <vt:lpstr>６年男子</vt:lpstr>
      <vt:lpstr>６年女子</vt:lpstr>
      <vt:lpstr>１年男女OP50</vt:lpstr>
      <vt:lpstr>２年男女OP50</vt:lpstr>
      <vt:lpstr>５年男女OP1000</vt:lpstr>
      <vt:lpstr>６年男女OP1000 </vt:lpstr>
      <vt:lpstr>'５年女子'!Print_Area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Katsuya Yamaguchi</dc:creator>
  <cp:lastModifiedBy>hontani</cp:lastModifiedBy>
  <cp:revision>1</cp:revision>
  <cp:lastPrinted>2014-12-01T11:27:43Z</cp:lastPrinted>
  <dcterms:created xsi:type="dcterms:W3CDTF">1999-11-21T05:04:52Z</dcterms:created>
  <dcterms:modified xsi:type="dcterms:W3CDTF">2014-12-01T12:02:22Z</dcterms:modified>
</cp:coreProperties>
</file>