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25" windowWidth="5760" windowHeight="8475" activeTab="0"/>
  </bookViews>
  <sheets>
    <sheet name="３年男" sheetId="1" r:id="rId1"/>
    <sheet name="３年女" sheetId="2" r:id="rId2"/>
    <sheet name="４年男" sheetId="3" r:id="rId3"/>
    <sheet name="４年女" sheetId="4" r:id="rId4"/>
    <sheet name="５年男" sheetId="5" r:id="rId5"/>
    <sheet name="５年女" sheetId="6" r:id="rId6"/>
    <sheet name="６年男" sheetId="7" r:id="rId7"/>
    <sheet name="６年女" sheetId="8" r:id="rId8"/>
    <sheet name="オープン５年" sheetId="9" r:id="rId9"/>
    <sheet name="オープン６年 " sheetId="10" r:id="rId10"/>
    <sheet name="OP1000" sheetId="11" r:id="rId11"/>
    <sheet name="オープン1・２年" sheetId="12" r:id="rId12"/>
    <sheet name="新聞社" sheetId="13" r:id="rId13"/>
  </sheets>
  <definedNames>
    <definedName name="_xlnm._FilterDatabase" localSheetId="1" hidden="1">'３年女'!$B$4:$N$4</definedName>
    <definedName name="_xlnm._FilterDatabase" localSheetId="0" hidden="1">'３年男'!$B$4:$N$4</definedName>
    <definedName name="_xlnm._FilterDatabase" localSheetId="3" hidden="1">'４年女'!$B$4:$N$4</definedName>
    <definedName name="_xlnm._FilterDatabase" localSheetId="2" hidden="1">'４年男'!$B$4:$N$4</definedName>
    <definedName name="_xlnm._FilterDatabase" localSheetId="5" hidden="1">'５年女'!$B$4:$M$4</definedName>
    <definedName name="_xlnm._FilterDatabase" localSheetId="4" hidden="1">'５年男'!$B$4:$N$4</definedName>
    <definedName name="_xlnm._FilterDatabase" localSheetId="7" hidden="1">'６年女'!$B$4:$N$4</definedName>
    <definedName name="_xlnm._FilterDatabase" localSheetId="6" hidden="1">'６年男'!$B$4:$N$4</definedName>
    <definedName name="_xlnm.Print_Area" localSheetId="5">'５年女'!$A$1:$M$51</definedName>
    <definedName name="_xlnm.Print_Area" localSheetId="10">'OP1000'!$A$1:$H$203</definedName>
  </definedNames>
  <calcPr fullCalcOnLoad="1"/>
</workbook>
</file>

<file path=xl/comments1.xml><?xml version="1.0" encoding="utf-8"?>
<comments xmlns="http://schemas.openxmlformats.org/spreadsheetml/2006/main">
  <authors>
    <author>akito</author>
  </authors>
  <commentList>
    <comment ref="N20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<sst xmlns="http://schemas.openxmlformats.org/spreadsheetml/2006/main" count="1823" uniqueCount="1196">
  <si>
    <t>6-24</t>
  </si>
  <si>
    <t>9</t>
  </si>
  <si>
    <t>10</t>
  </si>
  <si>
    <t>11</t>
  </si>
  <si>
    <t>12</t>
  </si>
  <si>
    <t>13</t>
  </si>
  <si>
    <t>14</t>
  </si>
  <si>
    <t>氏名</t>
  </si>
  <si>
    <t>所属</t>
  </si>
  <si>
    <t>オープン種目（男女50ｍ）</t>
  </si>
  <si>
    <t>1年生男子</t>
  </si>
  <si>
    <t>記録</t>
  </si>
  <si>
    <t>2年生男子</t>
  </si>
  <si>
    <t>1組</t>
  </si>
  <si>
    <t>風：</t>
  </si>
  <si>
    <t>風：</t>
  </si>
  <si>
    <t>順位</t>
  </si>
  <si>
    <t>3年生</t>
  </si>
  <si>
    <t xml:space="preserve"> 走種目</t>
  </si>
  <si>
    <t>跳種目</t>
  </si>
  <si>
    <t>投種目</t>
  </si>
  <si>
    <t>合計点</t>
  </si>
  <si>
    <t>男子</t>
  </si>
  <si>
    <t>No</t>
  </si>
  <si>
    <t>氏名</t>
  </si>
  <si>
    <t>所属</t>
  </si>
  <si>
    <t>50m</t>
  </si>
  <si>
    <t>得点</t>
  </si>
  <si>
    <t>走幅跳</t>
  </si>
  <si>
    <t>ボール投</t>
  </si>
  <si>
    <t>女子</t>
  </si>
  <si>
    <t>4年生</t>
  </si>
  <si>
    <t>5年生</t>
  </si>
  <si>
    <t>100m</t>
  </si>
  <si>
    <t>5-8</t>
  </si>
  <si>
    <t>6年生</t>
  </si>
  <si>
    <t xml:space="preserve"> 走種目</t>
  </si>
  <si>
    <t>跳種目</t>
  </si>
  <si>
    <t>投種目</t>
  </si>
  <si>
    <t>合計点</t>
  </si>
  <si>
    <t>男子</t>
  </si>
  <si>
    <t>No</t>
  </si>
  <si>
    <t>氏名</t>
  </si>
  <si>
    <t>所属</t>
  </si>
  <si>
    <t>100m</t>
  </si>
  <si>
    <t>得点</t>
  </si>
  <si>
    <t>走幅跳</t>
  </si>
  <si>
    <t>得点</t>
  </si>
  <si>
    <t>ボール投</t>
  </si>
  <si>
    <t>得点</t>
  </si>
  <si>
    <t>6-28</t>
  </si>
  <si>
    <t>6-20</t>
  </si>
  <si>
    <t>6-21</t>
  </si>
  <si>
    <t>6-22</t>
  </si>
  <si>
    <t>6-3</t>
  </si>
  <si>
    <t>6-7</t>
  </si>
  <si>
    <t>6-14</t>
  </si>
  <si>
    <t>6-11</t>
  </si>
  <si>
    <t>6-10</t>
  </si>
  <si>
    <t>6-4</t>
  </si>
  <si>
    <t>6-15</t>
  </si>
  <si>
    <t>6-23</t>
  </si>
  <si>
    <t>6-2</t>
  </si>
  <si>
    <t>6-6</t>
  </si>
  <si>
    <t>6-13</t>
  </si>
  <si>
    <t>6-17</t>
  </si>
  <si>
    <t>6-16</t>
  </si>
  <si>
    <t>6-19</t>
  </si>
  <si>
    <t>6-8</t>
  </si>
  <si>
    <t>6-1</t>
  </si>
  <si>
    <t>6-9</t>
  </si>
  <si>
    <t>6-5</t>
  </si>
  <si>
    <t>6-12</t>
  </si>
  <si>
    <t>6-18</t>
  </si>
  <si>
    <t>6-25</t>
  </si>
  <si>
    <t>6-29</t>
  </si>
  <si>
    <t>5年生男子</t>
  </si>
  <si>
    <t>5年生女子</t>
  </si>
  <si>
    <t>記録</t>
  </si>
  <si>
    <t>オープン種目（６年生1000m）</t>
  </si>
  <si>
    <t>6年生男子</t>
  </si>
  <si>
    <t>6年生女子</t>
  </si>
  <si>
    <t>1</t>
  </si>
  <si>
    <t>2</t>
  </si>
  <si>
    <t>3</t>
  </si>
  <si>
    <t>4</t>
  </si>
  <si>
    <t>5</t>
  </si>
  <si>
    <t>6</t>
  </si>
  <si>
    <t>7</t>
  </si>
  <si>
    <t>8</t>
  </si>
  <si>
    <t>3年生</t>
  </si>
  <si>
    <t xml:space="preserve"> 走種目</t>
  </si>
  <si>
    <t>跳種目</t>
  </si>
  <si>
    <t>投種目</t>
  </si>
  <si>
    <t>合計点</t>
  </si>
  <si>
    <t>男子</t>
  </si>
  <si>
    <t>No</t>
  </si>
  <si>
    <t>氏名</t>
  </si>
  <si>
    <t>所属</t>
  </si>
  <si>
    <t>50m</t>
  </si>
  <si>
    <t>得点</t>
  </si>
  <si>
    <t>走幅跳</t>
  </si>
  <si>
    <t>得点</t>
  </si>
  <si>
    <t>ボール投</t>
  </si>
  <si>
    <t>得点</t>
  </si>
  <si>
    <t>3年生</t>
  </si>
  <si>
    <t xml:space="preserve"> 走種目</t>
  </si>
  <si>
    <t>跳種目</t>
  </si>
  <si>
    <t>投種目</t>
  </si>
  <si>
    <t>合計点</t>
  </si>
  <si>
    <t>女子</t>
  </si>
  <si>
    <t>No</t>
  </si>
  <si>
    <t>氏名</t>
  </si>
  <si>
    <t>所属</t>
  </si>
  <si>
    <t>50m</t>
  </si>
  <si>
    <t>得点</t>
  </si>
  <si>
    <t>走幅跳</t>
  </si>
  <si>
    <t>得点</t>
  </si>
  <si>
    <t>ボール投</t>
  </si>
  <si>
    <t>得点</t>
  </si>
  <si>
    <t>4年生</t>
  </si>
  <si>
    <t xml:space="preserve"> 走種目</t>
  </si>
  <si>
    <t>跳種目</t>
  </si>
  <si>
    <t>投種目</t>
  </si>
  <si>
    <t>合計点</t>
  </si>
  <si>
    <t>男子</t>
  </si>
  <si>
    <t>No</t>
  </si>
  <si>
    <t>氏名</t>
  </si>
  <si>
    <t>所属</t>
  </si>
  <si>
    <t>50m</t>
  </si>
  <si>
    <t>得点</t>
  </si>
  <si>
    <t>走幅跳</t>
  </si>
  <si>
    <t>得点</t>
  </si>
  <si>
    <t>ボール投</t>
  </si>
  <si>
    <t>得点</t>
  </si>
  <si>
    <t>4年生</t>
  </si>
  <si>
    <t xml:space="preserve"> 走種目</t>
  </si>
  <si>
    <t>跳種目</t>
  </si>
  <si>
    <t>投種目</t>
  </si>
  <si>
    <t>合計点</t>
  </si>
  <si>
    <t>女子</t>
  </si>
  <si>
    <t>No</t>
  </si>
  <si>
    <t>氏名</t>
  </si>
  <si>
    <t>所属</t>
  </si>
  <si>
    <t>50m</t>
  </si>
  <si>
    <t>得点</t>
  </si>
  <si>
    <t>走幅跳</t>
  </si>
  <si>
    <t>得点</t>
  </si>
  <si>
    <t>ボール投</t>
  </si>
  <si>
    <t>得点</t>
  </si>
  <si>
    <t>5年生</t>
  </si>
  <si>
    <t xml:space="preserve"> 走種目</t>
  </si>
  <si>
    <t>跳種目</t>
  </si>
  <si>
    <t>投種目</t>
  </si>
  <si>
    <t>合計点</t>
  </si>
  <si>
    <t>男子</t>
  </si>
  <si>
    <t>No</t>
  </si>
  <si>
    <t>氏名</t>
  </si>
  <si>
    <t>所属</t>
  </si>
  <si>
    <t>100m</t>
  </si>
  <si>
    <t>得点</t>
  </si>
  <si>
    <t>走幅跳</t>
  </si>
  <si>
    <t>得点</t>
  </si>
  <si>
    <t>ボール投</t>
  </si>
  <si>
    <t>得点</t>
  </si>
  <si>
    <t>5年生</t>
  </si>
  <si>
    <t xml:space="preserve"> 走種目</t>
  </si>
  <si>
    <t>跳種目</t>
  </si>
  <si>
    <t>投種目</t>
  </si>
  <si>
    <t>合計点</t>
  </si>
  <si>
    <t>女子</t>
  </si>
  <si>
    <t>No</t>
  </si>
  <si>
    <t>氏名</t>
  </si>
  <si>
    <t>所属</t>
  </si>
  <si>
    <t>100m</t>
  </si>
  <si>
    <t>得点</t>
  </si>
  <si>
    <t>走幅跳</t>
  </si>
  <si>
    <t>得点</t>
  </si>
  <si>
    <t>ボール投</t>
  </si>
  <si>
    <t>得点</t>
  </si>
  <si>
    <t>6年生</t>
  </si>
  <si>
    <t xml:space="preserve"> 走種目</t>
  </si>
  <si>
    <t>跳種目</t>
  </si>
  <si>
    <t>投種目</t>
  </si>
  <si>
    <t>合計点</t>
  </si>
  <si>
    <t>男子</t>
  </si>
  <si>
    <t>No</t>
  </si>
  <si>
    <t>氏名</t>
  </si>
  <si>
    <t>所属</t>
  </si>
  <si>
    <t>100m</t>
  </si>
  <si>
    <t>得点</t>
  </si>
  <si>
    <t>走幅跳</t>
  </si>
  <si>
    <t>得点</t>
  </si>
  <si>
    <t>ボール投</t>
  </si>
  <si>
    <t>得点</t>
  </si>
  <si>
    <t>6年生</t>
  </si>
  <si>
    <t xml:space="preserve"> 走種目</t>
  </si>
  <si>
    <t>跳種目</t>
  </si>
  <si>
    <t>投種目</t>
  </si>
  <si>
    <t>合計点</t>
  </si>
  <si>
    <t>女子</t>
  </si>
  <si>
    <t>No</t>
  </si>
  <si>
    <t>氏名</t>
  </si>
  <si>
    <t>所属</t>
  </si>
  <si>
    <t>100m</t>
  </si>
  <si>
    <t>得点</t>
  </si>
  <si>
    <t>走幅跳</t>
  </si>
  <si>
    <t>得点</t>
  </si>
  <si>
    <t>ボール投</t>
  </si>
  <si>
    <t>得点</t>
  </si>
  <si>
    <t>1000m５年生女子</t>
  </si>
  <si>
    <t>No</t>
  </si>
  <si>
    <t>氏名</t>
  </si>
  <si>
    <t>所属</t>
  </si>
  <si>
    <t>記録</t>
  </si>
  <si>
    <t>1000m５年生女子</t>
  </si>
  <si>
    <t>No</t>
  </si>
  <si>
    <t>氏名</t>
  </si>
  <si>
    <t>所属</t>
  </si>
  <si>
    <t>記録</t>
  </si>
  <si>
    <t>1000m６年生男子</t>
  </si>
  <si>
    <t>No</t>
  </si>
  <si>
    <t>氏名</t>
  </si>
  <si>
    <t>所属</t>
  </si>
  <si>
    <t>記録</t>
  </si>
  <si>
    <t>1000m６年生女子</t>
  </si>
  <si>
    <t>No</t>
  </si>
  <si>
    <t>氏名</t>
  </si>
  <si>
    <t>所属</t>
  </si>
  <si>
    <t>記録</t>
  </si>
  <si>
    <t>1</t>
  </si>
  <si>
    <t>2</t>
  </si>
  <si>
    <t>3</t>
  </si>
  <si>
    <t>4</t>
  </si>
  <si>
    <t>5</t>
  </si>
  <si>
    <t>6</t>
  </si>
  <si>
    <t>風</t>
  </si>
  <si>
    <t>15</t>
  </si>
  <si>
    <t>16</t>
  </si>
  <si>
    <t>17</t>
  </si>
  <si>
    <t>備考</t>
  </si>
  <si>
    <t>2年生女子</t>
  </si>
  <si>
    <t>1年生女子</t>
  </si>
  <si>
    <t>井戸本　尚也</t>
  </si>
  <si>
    <t>宮木　可愛</t>
  </si>
  <si>
    <t>木村　十和</t>
  </si>
  <si>
    <t>女子</t>
  </si>
  <si>
    <t>安井　弦</t>
  </si>
  <si>
    <t>上野AC</t>
  </si>
  <si>
    <t>平賀　健太郎</t>
  </si>
  <si>
    <t>伊藤　敏康</t>
  </si>
  <si>
    <t>井田　昴</t>
  </si>
  <si>
    <t>古橋　真</t>
  </si>
  <si>
    <t>坪井　裕稀</t>
  </si>
  <si>
    <t>河　和希</t>
  </si>
  <si>
    <t>尾崎　里奈</t>
  </si>
  <si>
    <t>岡森　伊緒奈</t>
  </si>
  <si>
    <t>早川　奈那</t>
  </si>
  <si>
    <t>宮村　桃子</t>
  </si>
  <si>
    <t>東　琳香</t>
  </si>
  <si>
    <t>玉津　悠衣</t>
  </si>
  <si>
    <t>齋藤　宣樹</t>
  </si>
  <si>
    <t>阿部　圭吾</t>
  </si>
  <si>
    <t>杉山　亜聡</t>
  </si>
  <si>
    <t>森本　美南</t>
  </si>
  <si>
    <t>杉山　緋菜</t>
  </si>
  <si>
    <t>中村　由依</t>
  </si>
  <si>
    <t>近藤　ひなの</t>
  </si>
  <si>
    <t>2組</t>
  </si>
  <si>
    <t>オープン種目（５年生1000m）</t>
  </si>
  <si>
    <t>+0.3</t>
  </si>
  <si>
    <t>+0.8</t>
  </si>
  <si>
    <t>+0.4</t>
  </si>
  <si>
    <t>+1.3</t>
  </si>
  <si>
    <t>+0.6</t>
  </si>
  <si>
    <t>+0.1</t>
  </si>
  <si>
    <t>一志Beast・5</t>
  </si>
  <si>
    <t>内城田スポーツクラブ・5</t>
  </si>
  <si>
    <t>5-33</t>
  </si>
  <si>
    <t>藤原陸上クラブ・5</t>
  </si>
  <si>
    <t>橋南スポーツクラブ・5</t>
  </si>
  <si>
    <t>津陸上クラブ・5</t>
  </si>
  <si>
    <t>上野AC・5</t>
  </si>
  <si>
    <t>3-13</t>
  </si>
  <si>
    <t>3-18</t>
  </si>
  <si>
    <t>3-7</t>
  </si>
  <si>
    <t>3-8</t>
  </si>
  <si>
    <t>3-15</t>
  </si>
  <si>
    <t>3-20</t>
  </si>
  <si>
    <t>3-5</t>
  </si>
  <si>
    <t>福井　一真</t>
  </si>
  <si>
    <t>中西　颯輝</t>
  </si>
  <si>
    <t>三輪　魁成</t>
  </si>
  <si>
    <t>若井　大弥</t>
  </si>
  <si>
    <t>中世古　雄次</t>
  </si>
  <si>
    <t>岩井　京介</t>
  </si>
  <si>
    <t>小林　千隼</t>
  </si>
  <si>
    <t>厚生AC・3</t>
  </si>
  <si>
    <t>内城田スポーツクラブ・3</t>
  </si>
  <si>
    <t>多気RC・3</t>
  </si>
  <si>
    <t>藤原陸上クラブ・3</t>
  </si>
  <si>
    <t>玉城陸上クラブ・3</t>
  </si>
  <si>
    <t>内城田スポーツクラブ・3</t>
  </si>
  <si>
    <t>津陸上クラブ・3</t>
  </si>
  <si>
    <t>3-19</t>
  </si>
  <si>
    <t>3-16</t>
  </si>
  <si>
    <t>3-12</t>
  </si>
  <si>
    <t>3-21</t>
  </si>
  <si>
    <t>3-11</t>
  </si>
  <si>
    <t>3-14</t>
  </si>
  <si>
    <t>畑　依吹</t>
  </si>
  <si>
    <t>辻井　宏樹</t>
  </si>
  <si>
    <t>村井　奎斗</t>
  </si>
  <si>
    <t>亀井　基良</t>
  </si>
  <si>
    <t>奥田　青空</t>
  </si>
  <si>
    <t>小濱　颯悟</t>
  </si>
  <si>
    <t>内城田スポーツクラブ・3</t>
  </si>
  <si>
    <t>松阪Jr陸上クラブ・3</t>
  </si>
  <si>
    <t>3-17</t>
  </si>
  <si>
    <t>3-9</t>
  </si>
  <si>
    <t>3-22</t>
  </si>
  <si>
    <t>3-4</t>
  </si>
  <si>
    <t>3-6</t>
  </si>
  <si>
    <t>3-10</t>
  </si>
  <si>
    <t>小山　絢世</t>
  </si>
  <si>
    <t>浅見　昇汰</t>
  </si>
  <si>
    <t>岡村　哉汰</t>
  </si>
  <si>
    <t>名田　愼二郎</t>
  </si>
  <si>
    <t>鳥尾　英樹</t>
  </si>
  <si>
    <t>松尾　結世</t>
  </si>
  <si>
    <t>多気RC・3</t>
  </si>
  <si>
    <t>4-14</t>
  </si>
  <si>
    <t>4-11</t>
  </si>
  <si>
    <t>4-8</t>
  </si>
  <si>
    <t>4-1</t>
  </si>
  <si>
    <t>4-23</t>
  </si>
  <si>
    <t>4-19</t>
  </si>
  <si>
    <t>4-5</t>
  </si>
  <si>
    <t>4-16</t>
  </si>
  <si>
    <t>4-10</t>
  </si>
  <si>
    <t>4-20</t>
  </si>
  <si>
    <t>4-4</t>
  </si>
  <si>
    <t>4-7</t>
  </si>
  <si>
    <t>4-21</t>
  </si>
  <si>
    <t>4-13</t>
  </si>
  <si>
    <t>4-17</t>
  </si>
  <si>
    <t>4-2</t>
  </si>
  <si>
    <t>4-9</t>
  </si>
  <si>
    <t>4-6</t>
  </si>
  <si>
    <t>4-12</t>
  </si>
  <si>
    <t>4-3</t>
  </si>
  <si>
    <t>4-18</t>
  </si>
  <si>
    <t>4-22</t>
  </si>
  <si>
    <t>4-15</t>
  </si>
  <si>
    <t>中村　海斗</t>
  </si>
  <si>
    <t>内田　有</t>
  </si>
  <si>
    <t>稲垣　壮紀</t>
  </si>
  <si>
    <t>碓井　逸太</t>
  </si>
  <si>
    <t>和田　康太</t>
  </si>
  <si>
    <t>山口　銀次郎</t>
  </si>
  <si>
    <t>田中　悠貴</t>
  </si>
  <si>
    <t>小谷　将太郎</t>
  </si>
  <si>
    <t>北野　綸成</t>
  </si>
  <si>
    <t>宇留田　竜希</t>
  </si>
  <si>
    <t>杉山　大騎</t>
  </si>
  <si>
    <t>大野　竜希</t>
  </si>
  <si>
    <t>宮木　優利</t>
  </si>
  <si>
    <t>藤川　龍之亮</t>
  </si>
  <si>
    <t>鈴木　健太</t>
  </si>
  <si>
    <t>北村　勇人</t>
  </si>
  <si>
    <t>藤崎　壮太</t>
  </si>
  <si>
    <t>西浦　巧</t>
  </si>
  <si>
    <t>伊藤　和磨</t>
  </si>
  <si>
    <t>山際　玲二</t>
  </si>
  <si>
    <t>和田　和樹</t>
  </si>
  <si>
    <t>村田　浩太朗</t>
  </si>
  <si>
    <t>藤原陸上クラブ・4</t>
  </si>
  <si>
    <t>多気ＲＣ・4</t>
  </si>
  <si>
    <t>一志Beast・4</t>
  </si>
  <si>
    <t>津陸上クラブ・4</t>
  </si>
  <si>
    <t>内城田スポーツクラブ・4</t>
  </si>
  <si>
    <t>橋南スポーツクラブ・4</t>
  </si>
  <si>
    <t>神戸小・4</t>
  </si>
  <si>
    <t>松阪Jr陸上クラブ・4</t>
  </si>
  <si>
    <t>多気ＲＣ・4</t>
  </si>
  <si>
    <t>西が丘小・4</t>
  </si>
  <si>
    <t>一志Beast・4</t>
  </si>
  <si>
    <t>上野ＡＣ・4</t>
  </si>
  <si>
    <t>藤原陸上クラブ・4</t>
  </si>
  <si>
    <t>玉城陸上クラブ・4</t>
  </si>
  <si>
    <t>多気ＲＣ・4</t>
  </si>
  <si>
    <t>津陸上クラブ・4</t>
  </si>
  <si>
    <t>安濃小・4</t>
  </si>
  <si>
    <t>5-3</t>
  </si>
  <si>
    <t>5-22</t>
  </si>
  <si>
    <t>5-30</t>
  </si>
  <si>
    <t>5-18</t>
  </si>
  <si>
    <t>5-7</t>
  </si>
  <si>
    <t>5-15</t>
  </si>
  <si>
    <t>5-26</t>
  </si>
  <si>
    <t>5-17</t>
  </si>
  <si>
    <t>5-23</t>
  </si>
  <si>
    <t>5-2</t>
  </si>
  <si>
    <t>5-11</t>
  </si>
  <si>
    <t>5-24</t>
  </si>
  <si>
    <t>5-6</t>
  </si>
  <si>
    <t>5-5</t>
  </si>
  <si>
    <t>5-20</t>
  </si>
  <si>
    <t>5-14</t>
  </si>
  <si>
    <t>5-25</t>
  </si>
  <si>
    <t>5-19</t>
  </si>
  <si>
    <t>5-9</t>
  </si>
  <si>
    <t>5-1</t>
  </si>
  <si>
    <t>5-28</t>
  </si>
  <si>
    <t>5-12</t>
  </si>
  <si>
    <t>5-16</t>
  </si>
  <si>
    <t>5-4</t>
  </si>
  <si>
    <t>5-10</t>
  </si>
  <si>
    <t>5-13</t>
  </si>
  <si>
    <t>5-27</t>
  </si>
  <si>
    <t>5-29</t>
  </si>
  <si>
    <t>5-21</t>
  </si>
  <si>
    <t>谷口　大真</t>
  </si>
  <si>
    <t>中西　崚介</t>
  </si>
  <si>
    <t>小濱　大和</t>
  </si>
  <si>
    <t>村内　大輔</t>
  </si>
  <si>
    <t>奥田　玲夢</t>
  </si>
  <si>
    <t>脇上　聖都</t>
  </si>
  <si>
    <t>中世古　達哉</t>
  </si>
  <si>
    <t>逵井　崇登</t>
  </si>
  <si>
    <t>仲野　善八</t>
  </si>
  <si>
    <t>元井　光星</t>
  </si>
  <si>
    <t>山口　翔太郎</t>
  </si>
  <si>
    <t>青木　拓麻</t>
  </si>
  <si>
    <t>淺井　捷悟</t>
  </si>
  <si>
    <t>駒田　楓太</t>
  </si>
  <si>
    <t>坂本　拓海</t>
  </si>
  <si>
    <t>山本　啓太</t>
  </si>
  <si>
    <t>村井　駿太</t>
  </si>
  <si>
    <t>福井　優作</t>
  </si>
  <si>
    <t>永田　快杜</t>
  </si>
  <si>
    <t>橋本　涼太</t>
  </si>
  <si>
    <t>川波　晋太朗</t>
  </si>
  <si>
    <t>山下　航輝</t>
  </si>
  <si>
    <t>玉城陸上クラブ・5</t>
  </si>
  <si>
    <t>松阪Jr.陸上・5</t>
  </si>
  <si>
    <t>多気RC・5</t>
  </si>
  <si>
    <t>厚生AC・5</t>
  </si>
  <si>
    <t>橋南スポーツクラブ・5</t>
  </si>
  <si>
    <t>橋南スポーツクラブ・5</t>
  </si>
  <si>
    <t>志摩陸上クラブ・5</t>
  </si>
  <si>
    <t>厚生AC・5</t>
  </si>
  <si>
    <t>加藤　大斗</t>
  </si>
  <si>
    <t>田中　翔也</t>
  </si>
  <si>
    <t>名田　悠一郎</t>
  </si>
  <si>
    <t>和田　元輝　</t>
  </si>
  <si>
    <t>西山　湧喜</t>
  </si>
  <si>
    <t>大北　知哉</t>
  </si>
  <si>
    <t>西川　悠真</t>
  </si>
  <si>
    <t>松田　竜斗</t>
  </si>
  <si>
    <t>田村　瞭太</t>
  </si>
  <si>
    <t>北出　和大</t>
  </si>
  <si>
    <t>相川　智</t>
  </si>
  <si>
    <t>刀根　敬介</t>
  </si>
  <si>
    <t>柴原　大吾</t>
  </si>
  <si>
    <t>山川　大輝</t>
  </si>
  <si>
    <t>大野　純一</t>
  </si>
  <si>
    <t>中村　拓真</t>
  </si>
  <si>
    <t>草野　澪也</t>
  </si>
  <si>
    <t>山下　和希</t>
  </si>
  <si>
    <t>向井　悠真</t>
  </si>
  <si>
    <t>一志Beast・6</t>
  </si>
  <si>
    <t>橋南スポーツクラブ・6</t>
  </si>
  <si>
    <t>津陸上クラブ・6</t>
  </si>
  <si>
    <t>内城田スポーツクラブ・６</t>
  </si>
  <si>
    <t>志摩陸上クラブ・6</t>
  </si>
  <si>
    <t>玉城陸上クラブ・６</t>
  </si>
  <si>
    <t>内城田スポーツクラブ・6</t>
  </si>
  <si>
    <t>玉城陸上クラブ・6</t>
  </si>
  <si>
    <t>美杉陸上クラブ・6</t>
  </si>
  <si>
    <t>多気RC・6</t>
  </si>
  <si>
    <t>志摩陸上クラブ・６</t>
  </si>
  <si>
    <t>多気RC・６</t>
  </si>
  <si>
    <t>藤原陸上クラブ・6</t>
  </si>
  <si>
    <t>上野AC・6</t>
  </si>
  <si>
    <t>津陸上クラブ・６</t>
  </si>
  <si>
    <t>6-26</t>
  </si>
  <si>
    <t>6-27</t>
  </si>
  <si>
    <t>6-30</t>
  </si>
  <si>
    <t>6-31</t>
  </si>
  <si>
    <t>6-32</t>
  </si>
  <si>
    <t>6-33</t>
  </si>
  <si>
    <t>6-34</t>
  </si>
  <si>
    <t>6-35</t>
  </si>
  <si>
    <t>6-36</t>
  </si>
  <si>
    <t>6-37</t>
  </si>
  <si>
    <t>6-38</t>
  </si>
  <si>
    <t>6-39</t>
  </si>
  <si>
    <t>6-40</t>
  </si>
  <si>
    <t>6-41</t>
  </si>
  <si>
    <t>6-42</t>
  </si>
  <si>
    <t>6-43</t>
  </si>
  <si>
    <t>6-44</t>
  </si>
  <si>
    <t>6-45</t>
  </si>
  <si>
    <t>6-46</t>
  </si>
  <si>
    <t>岩崎　菜々子</t>
  </si>
  <si>
    <t>山本　美結</t>
  </si>
  <si>
    <t>須田　有香</t>
  </si>
  <si>
    <t>内田　実来</t>
  </si>
  <si>
    <t>中島　璃奈</t>
  </si>
  <si>
    <t>吉川　茉希</t>
  </si>
  <si>
    <t>西田　千尋</t>
  </si>
  <si>
    <t>出口　瑞歩</t>
  </si>
  <si>
    <t>大西　史織</t>
  </si>
  <si>
    <t>逵井　琴子</t>
  </si>
  <si>
    <t>中村　留衣</t>
  </si>
  <si>
    <t>永井　良絵</t>
  </si>
  <si>
    <t>久保　梓紗</t>
  </si>
  <si>
    <t>武笠　瑞生</t>
  </si>
  <si>
    <t>山下　実南</t>
  </si>
  <si>
    <t>北勢RC・6</t>
  </si>
  <si>
    <t>玉城陸上クラブ・6</t>
  </si>
  <si>
    <t>内城田陸上クラブ・6</t>
  </si>
  <si>
    <t>橋南スポーツクラブ・6</t>
  </si>
  <si>
    <t>上野AC・6</t>
  </si>
  <si>
    <t>藤原陸上クラブ・6</t>
  </si>
  <si>
    <t>内城田スポーツクラブ・6</t>
  </si>
  <si>
    <t>厚生RC・6</t>
  </si>
  <si>
    <t>5-49</t>
  </si>
  <si>
    <t>5-32</t>
  </si>
  <si>
    <t>5-39</t>
  </si>
  <si>
    <t>5-55</t>
  </si>
  <si>
    <t>5-51</t>
  </si>
  <si>
    <t>5-33</t>
  </si>
  <si>
    <t>5-53</t>
  </si>
  <si>
    <t>5-37</t>
  </si>
  <si>
    <t>5-50</t>
  </si>
  <si>
    <t>5-40</t>
  </si>
  <si>
    <t>5-35</t>
  </si>
  <si>
    <t>5-44</t>
  </si>
  <si>
    <t>5-46</t>
  </si>
  <si>
    <t>5-31</t>
  </si>
  <si>
    <t>5-48</t>
  </si>
  <si>
    <t>5-42</t>
  </si>
  <si>
    <t>5-34</t>
  </si>
  <si>
    <t>5-43</t>
  </si>
  <si>
    <t>5-38</t>
  </si>
  <si>
    <t>5-54</t>
  </si>
  <si>
    <t>5-41</t>
  </si>
  <si>
    <t>5-52</t>
  </si>
  <si>
    <t>5-47</t>
  </si>
  <si>
    <t>5-45</t>
  </si>
  <si>
    <t>5-36</t>
  </si>
  <si>
    <t>田中　優</t>
  </si>
  <si>
    <t>東　紗幸</t>
  </si>
  <si>
    <t>岡村　侑芽</t>
  </si>
  <si>
    <t>岡田　弓佳</t>
  </si>
  <si>
    <t>加藤　帆乃香</t>
  </si>
  <si>
    <t>南出　あゆみ</t>
  </si>
  <si>
    <t>久保　柚葉</t>
  </si>
  <si>
    <t>鎌倉　萌々花</t>
  </si>
  <si>
    <t>村田　由華</t>
  </si>
  <si>
    <t>池野　みさき</t>
  </si>
  <si>
    <t>澤井　梨華</t>
  </si>
  <si>
    <t>杉山　亜優</t>
  </si>
  <si>
    <t>大西　玲古</t>
  </si>
  <si>
    <t>谷口　花歩</t>
  </si>
  <si>
    <t>廣瀬　桜</t>
  </si>
  <si>
    <t>松井　萌々香</t>
  </si>
  <si>
    <t>久野　七海</t>
  </si>
  <si>
    <t>北川　和</t>
  </si>
  <si>
    <t>内城田スポーツクラブ・5</t>
  </si>
  <si>
    <t>3-29</t>
  </si>
  <si>
    <t>出口　なぎ</t>
  </si>
  <si>
    <t>3-35</t>
  </si>
  <si>
    <t>堂岡　新菜</t>
  </si>
  <si>
    <t>志摩陸上クラブ・3</t>
  </si>
  <si>
    <t>3-24</t>
  </si>
  <si>
    <t>藤井　彩葉</t>
  </si>
  <si>
    <t>藤原陸上クラブ・3</t>
  </si>
  <si>
    <t>3-30</t>
  </si>
  <si>
    <t>伊藤　花恵</t>
  </si>
  <si>
    <t>3-28</t>
  </si>
  <si>
    <t>上野　絢那</t>
  </si>
  <si>
    <t>3-36</t>
  </si>
  <si>
    <t>谷口　愛唯菜</t>
  </si>
  <si>
    <t>3-37</t>
  </si>
  <si>
    <t>山本　栞菜</t>
  </si>
  <si>
    <t>志摩陸上クラブ・3</t>
  </si>
  <si>
    <t>3-27</t>
  </si>
  <si>
    <t>泉　好笑</t>
  </si>
  <si>
    <t>3-33</t>
  </si>
  <si>
    <t>岡田　華歩</t>
  </si>
  <si>
    <t>玉城陸上クラブ・3</t>
  </si>
  <si>
    <t>3-38</t>
  </si>
  <si>
    <t>谷川原　奏美</t>
  </si>
  <si>
    <t>3-25</t>
  </si>
  <si>
    <t>武笠　采生</t>
  </si>
  <si>
    <t>3-34</t>
  </si>
  <si>
    <t>中川　玲</t>
  </si>
  <si>
    <t>3-26</t>
  </si>
  <si>
    <t>東出　あみ</t>
  </si>
  <si>
    <t>3-31</t>
  </si>
  <si>
    <t>早川　栞那</t>
  </si>
  <si>
    <t>3-39</t>
  </si>
  <si>
    <t>矢野　花音</t>
  </si>
  <si>
    <t>志摩陸上クラブ・3</t>
  </si>
  <si>
    <t>3-23</t>
  </si>
  <si>
    <t>宮村　野乃子</t>
  </si>
  <si>
    <t>3-32</t>
  </si>
  <si>
    <t>中西　佑友</t>
  </si>
  <si>
    <t>10　ジュニアアスリートフェスティバル　得点表</t>
  </si>
  <si>
    <t>4-42</t>
  </si>
  <si>
    <t>畑　愛珠</t>
  </si>
  <si>
    <t>内城田スポーツクラブ・4</t>
  </si>
  <si>
    <t>4-27</t>
  </si>
  <si>
    <t>太田　瑛美</t>
  </si>
  <si>
    <t>一志Beast・4</t>
  </si>
  <si>
    <t>4-33</t>
  </si>
  <si>
    <t>早川　朋実</t>
  </si>
  <si>
    <t>玉城陸上クラブ・4</t>
  </si>
  <si>
    <t>4-38</t>
  </si>
  <si>
    <t>大西　彩葉</t>
  </si>
  <si>
    <t>4-31</t>
  </si>
  <si>
    <t>福永　芽生</t>
  </si>
  <si>
    <t>多気ＲＣ・4</t>
  </si>
  <si>
    <t>4-37</t>
  </si>
  <si>
    <t>西口　愛子</t>
  </si>
  <si>
    <t>上野ＡＣ・4</t>
  </si>
  <si>
    <t>4-32</t>
  </si>
  <si>
    <t>古川　彩羽</t>
  </si>
  <si>
    <t>厚生AC・4</t>
  </si>
  <si>
    <t>4-39</t>
  </si>
  <si>
    <t>福本　さくら</t>
  </si>
  <si>
    <t>4-28</t>
  </si>
  <si>
    <t>小林　明日美</t>
  </si>
  <si>
    <t>4-25</t>
  </si>
  <si>
    <t>小島　祐華</t>
  </si>
  <si>
    <t>4-35</t>
  </si>
  <si>
    <t>川口　実紅</t>
  </si>
  <si>
    <t>志摩陸上クラブ・4</t>
  </si>
  <si>
    <t>4-29</t>
  </si>
  <si>
    <t>山川　玲那</t>
  </si>
  <si>
    <t>4-40</t>
  </si>
  <si>
    <t>森本　奈那</t>
  </si>
  <si>
    <t>4-26</t>
  </si>
  <si>
    <t>高山　みなみ</t>
  </si>
  <si>
    <t>4-34</t>
  </si>
  <si>
    <t>泉　優花</t>
  </si>
  <si>
    <t>玉城陸上クラブ・4</t>
  </si>
  <si>
    <t>4-30</t>
  </si>
  <si>
    <t>薬師　あゆ</t>
  </si>
  <si>
    <t>4-41</t>
  </si>
  <si>
    <t>吉田　ニチ翔</t>
  </si>
  <si>
    <t>4-24</t>
  </si>
  <si>
    <t>前田　未来</t>
  </si>
  <si>
    <t>4-36</t>
  </si>
  <si>
    <t>村尾　瞳</t>
  </si>
  <si>
    <t>橋南スポーツクラブ・4</t>
  </si>
  <si>
    <t>4-43</t>
  </si>
  <si>
    <t>古橋　愛</t>
  </si>
  <si>
    <t>10　ジュニアアスリートフェスティバル　得点表</t>
  </si>
  <si>
    <t>10　ジュニアアスリートフェスティバル　得点表</t>
  </si>
  <si>
    <t>-0.2</t>
  </si>
  <si>
    <t>レーン</t>
  </si>
  <si>
    <t>No</t>
  </si>
  <si>
    <t>1-1</t>
  </si>
  <si>
    <t>北野　憲伸</t>
  </si>
  <si>
    <t>西が丘小・1</t>
  </si>
  <si>
    <t>1-4</t>
  </si>
  <si>
    <t>重松　大輝</t>
  </si>
  <si>
    <t>修成小・1</t>
  </si>
  <si>
    <t>1-2</t>
  </si>
  <si>
    <t>田中　理雄</t>
  </si>
  <si>
    <t>+0.0</t>
  </si>
  <si>
    <t>1-5</t>
  </si>
  <si>
    <t>井山　一佳</t>
  </si>
  <si>
    <t>一志Beast・1</t>
  </si>
  <si>
    <t>1-7</t>
  </si>
  <si>
    <t>畑　まどか</t>
  </si>
  <si>
    <t>内城田スポーツクラブ・1</t>
  </si>
  <si>
    <t>+0.8</t>
  </si>
  <si>
    <t>レーン</t>
  </si>
  <si>
    <t>No</t>
  </si>
  <si>
    <t>2-3</t>
  </si>
  <si>
    <t>山田　修大</t>
  </si>
  <si>
    <t>一志Beast・2</t>
  </si>
  <si>
    <t>2-5</t>
  </si>
  <si>
    <t>中村　佑太郎</t>
  </si>
  <si>
    <t>多気ＲＣ・2</t>
  </si>
  <si>
    <t>2-6</t>
  </si>
  <si>
    <t>田中　将信</t>
  </si>
  <si>
    <t>橋南スポーツクラブ・2</t>
  </si>
  <si>
    <t>2-2</t>
  </si>
  <si>
    <t>高間　光</t>
  </si>
  <si>
    <t>-0.7</t>
  </si>
  <si>
    <t>2-7</t>
  </si>
  <si>
    <t>竹内　健人</t>
  </si>
  <si>
    <t>内城田スポーツクラブ・2</t>
  </si>
  <si>
    <t>2-4</t>
  </si>
  <si>
    <t>坪井　涼晟</t>
  </si>
  <si>
    <t>2-1</t>
  </si>
  <si>
    <t>大森　援功</t>
  </si>
  <si>
    <t>+1.0</t>
  </si>
  <si>
    <t>2-10</t>
  </si>
  <si>
    <t>鈴木　あかり</t>
  </si>
  <si>
    <t>一身田小・2</t>
  </si>
  <si>
    <t>2-11</t>
  </si>
  <si>
    <t>田中　優芽</t>
  </si>
  <si>
    <t>西が丘小・2</t>
  </si>
  <si>
    <t>2-12</t>
  </si>
  <si>
    <t>黒古　春奈</t>
  </si>
  <si>
    <t>2-13</t>
  </si>
  <si>
    <t>田中　悠美子</t>
  </si>
  <si>
    <t>2-9</t>
  </si>
  <si>
    <t>森川　佳穂</t>
  </si>
  <si>
    <t>村上　愛実</t>
  </si>
  <si>
    <t>鳥尾　宏樹</t>
  </si>
  <si>
    <t>浜政　実</t>
  </si>
  <si>
    <t>樋野　晃大</t>
  </si>
  <si>
    <t>+0.8</t>
  </si>
  <si>
    <t>+1.1</t>
  </si>
  <si>
    <t>+1.1</t>
  </si>
  <si>
    <t>+1.2</t>
  </si>
  <si>
    <t>+1.2</t>
  </si>
  <si>
    <t>+1.2</t>
  </si>
  <si>
    <t>+0.9</t>
  </si>
  <si>
    <t>+0.9</t>
  </si>
  <si>
    <t>+0.1</t>
  </si>
  <si>
    <r>
      <t>+</t>
    </r>
    <r>
      <rPr>
        <sz val="11"/>
        <rFont val="ＭＳ Ｐゴシック"/>
        <family val="3"/>
      </rPr>
      <t>1.1</t>
    </r>
  </si>
  <si>
    <r>
      <t>+</t>
    </r>
    <r>
      <rPr>
        <sz val="11"/>
        <rFont val="ＭＳ Ｐゴシック"/>
        <family val="3"/>
      </rPr>
      <t>1.1</t>
    </r>
  </si>
  <si>
    <r>
      <t>+</t>
    </r>
    <r>
      <rPr>
        <sz val="11"/>
        <rFont val="ＭＳ Ｐゴシック"/>
        <family val="3"/>
      </rPr>
      <t>1.1</t>
    </r>
  </si>
  <si>
    <r>
      <t>+</t>
    </r>
    <r>
      <rPr>
        <sz val="11"/>
        <rFont val="ＭＳ Ｐゴシック"/>
        <family val="3"/>
      </rPr>
      <t>1.0</t>
    </r>
  </si>
  <si>
    <r>
      <t>+</t>
    </r>
    <r>
      <rPr>
        <sz val="11"/>
        <rFont val="ＭＳ Ｐゴシック"/>
        <family val="3"/>
      </rPr>
      <t>1.0</t>
    </r>
  </si>
  <si>
    <r>
      <t>+</t>
    </r>
    <r>
      <rPr>
        <sz val="11"/>
        <rFont val="ＭＳ Ｐゴシック"/>
        <family val="3"/>
      </rPr>
      <t>1.5</t>
    </r>
  </si>
  <si>
    <r>
      <t>+</t>
    </r>
    <r>
      <rPr>
        <sz val="11"/>
        <rFont val="ＭＳ Ｐゴシック"/>
        <family val="3"/>
      </rPr>
      <t>1.5</t>
    </r>
  </si>
  <si>
    <r>
      <t>+</t>
    </r>
    <r>
      <rPr>
        <sz val="11"/>
        <rFont val="ＭＳ Ｐゴシック"/>
        <family val="3"/>
      </rPr>
      <t>1.6</t>
    </r>
  </si>
  <si>
    <r>
      <t>+</t>
    </r>
    <r>
      <rPr>
        <sz val="11"/>
        <rFont val="ＭＳ Ｐゴシック"/>
        <family val="3"/>
      </rPr>
      <t>1.6</t>
    </r>
  </si>
  <si>
    <r>
      <t>+</t>
    </r>
    <r>
      <rPr>
        <sz val="11"/>
        <rFont val="ＭＳ Ｐゴシック"/>
        <family val="3"/>
      </rPr>
      <t>0.3</t>
    </r>
  </si>
  <si>
    <r>
      <t>+</t>
    </r>
    <r>
      <rPr>
        <sz val="11"/>
        <rFont val="ＭＳ Ｐゴシック"/>
        <family val="3"/>
      </rPr>
      <t>0.6</t>
    </r>
  </si>
  <si>
    <r>
      <t>+</t>
    </r>
    <r>
      <rPr>
        <sz val="11"/>
        <rFont val="ＭＳ Ｐゴシック"/>
        <family val="3"/>
      </rPr>
      <t>0.5</t>
    </r>
  </si>
  <si>
    <r>
      <t>+</t>
    </r>
    <r>
      <rPr>
        <sz val="11"/>
        <rFont val="ＭＳ Ｐゴシック"/>
        <family val="3"/>
      </rPr>
      <t>0.7</t>
    </r>
  </si>
  <si>
    <r>
      <t>+</t>
    </r>
    <r>
      <rPr>
        <sz val="11"/>
        <rFont val="ＭＳ Ｐゴシック"/>
        <family val="3"/>
      </rPr>
      <t>0.4</t>
    </r>
  </si>
  <si>
    <t>+0.6</t>
  </si>
  <si>
    <r>
      <t>+</t>
    </r>
    <r>
      <rPr>
        <sz val="11"/>
        <rFont val="ＭＳ Ｐゴシック"/>
        <family val="3"/>
      </rPr>
      <t>0.2</t>
    </r>
  </si>
  <si>
    <r>
      <t>+</t>
    </r>
    <r>
      <rPr>
        <sz val="11"/>
        <rFont val="ＭＳ Ｐゴシック"/>
        <family val="3"/>
      </rPr>
      <t>0.8</t>
    </r>
  </si>
  <si>
    <r>
      <t>+</t>
    </r>
    <r>
      <rPr>
        <sz val="11"/>
        <rFont val="ＭＳ Ｐゴシック"/>
        <family val="3"/>
      </rPr>
      <t>0.1</t>
    </r>
  </si>
  <si>
    <t>+0.4</t>
  </si>
  <si>
    <r>
      <t>+</t>
    </r>
    <r>
      <rPr>
        <sz val="11"/>
        <rFont val="ＭＳ Ｐゴシック"/>
        <family val="3"/>
      </rPr>
      <t>1.0</t>
    </r>
  </si>
  <si>
    <r>
      <t>+</t>
    </r>
    <r>
      <rPr>
        <sz val="11"/>
        <rFont val="ＭＳ Ｐゴシック"/>
        <family val="3"/>
      </rPr>
      <t>1.1</t>
    </r>
  </si>
  <si>
    <r>
      <t>+</t>
    </r>
    <r>
      <rPr>
        <sz val="11"/>
        <rFont val="ＭＳ Ｐゴシック"/>
        <family val="3"/>
      </rPr>
      <t>1.5</t>
    </r>
  </si>
  <si>
    <r>
      <t>+</t>
    </r>
    <r>
      <rPr>
        <sz val="11"/>
        <rFont val="ＭＳ Ｐゴシック"/>
        <family val="3"/>
      </rPr>
      <t>1.3</t>
    </r>
  </si>
  <si>
    <r>
      <t>+</t>
    </r>
    <r>
      <rPr>
        <sz val="11"/>
        <rFont val="ＭＳ Ｐゴシック"/>
        <family val="3"/>
      </rPr>
      <t>1.3</t>
    </r>
  </si>
  <si>
    <r>
      <t>+</t>
    </r>
    <r>
      <rPr>
        <sz val="11"/>
        <rFont val="ＭＳ Ｐゴシック"/>
        <family val="3"/>
      </rPr>
      <t>1.2</t>
    </r>
  </si>
  <si>
    <r>
      <t>+</t>
    </r>
    <r>
      <rPr>
        <sz val="11"/>
        <rFont val="ＭＳ Ｐゴシック"/>
        <family val="3"/>
      </rPr>
      <t>1.2</t>
    </r>
  </si>
  <si>
    <t>タナカ　ユウ</t>
  </si>
  <si>
    <t>アズマ　サユキ</t>
  </si>
  <si>
    <t>ムラカミ　アミ</t>
  </si>
  <si>
    <t>オカムラ　ユメ</t>
  </si>
  <si>
    <t>オカモリ　イオナ</t>
  </si>
  <si>
    <t>オカダ　ユイカ</t>
  </si>
  <si>
    <t>カトウ　ホノカ</t>
  </si>
  <si>
    <t>ミヤムラ　モモコ</t>
  </si>
  <si>
    <t>ミナミデ　アユミ</t>
  </si>
  <si>
    <t>クボ　ユズハ</t>
  </si>
  <si>
    <t>カマクラ　モモカ</t>
  </si>
  <si>
    <t>アズマ　リンカ</t>
  </si>
  <si>
    <t>ハヤカワ　ナナ</t>
  </si>
  <si>
    <t>タマツ　ユイ</t>
  </si>
  <si>
    <t>ムラタ　ユカ</t>
  </si>
  <si>
    <t>イケノ　ミサキ</t>
  </si>
  <si>
    <t>サワイ　リカ</t>
  </si>
  <si>
    <t>オザキ　リナ</t>
  </si>
  <si>
    <t>スギヤマ　アユ</t>
  </si>
  <si>
    <t>オオニシ　レイコ</t>
  </si>
  <si>
    <t>タニグチ　カホ</t>
  </si>
  <si>
    <t>ヒロセ　サクラ</t>
  </si>
  <si>
    <t>マツイ　モモカ</t>
  </si>
  <si>
    <t>クノ　ナナミ</t>
  </si>
  <si>
    <t>キタガワ　ノドカ</t>
  </si>
  <si>
    <t>+0.0</t>
  </si>
  <si>
    <t>-0.0</t>
  </si>
  <si>
    <t>-0.6</t>
  </si>
  <si>
    <t>フクイ　カズマ</t>
  </si>
  <si>
    <t>ナカニシ　ソウキ</t>
  </si>
  <si>
    <t>ミワ　カイセイ</t>
  </si>
  <si>
    <t>ワカイ　ヒロヤ</t>
  </si>
  <si>
    <t>ナカセコ　ユウジ</t>
  </si>
  <si>
    <t>イワイ　キョウスケ</t>
  </si>
  <si>
    <t>コバヤシ　チハヤ</t>
  </si>
  <si>
    <t>ハタ　イブキ</t>
  </si>
  <si>
    <t>ツジイ　ヒロキ</t>
  </si>
  <si>
    <t>ムライ　ケイト</t>
  </si>
  <si>
    <t>カメイ　キラ</t>
  </si>
  <si>
    <t>オクダ　ソラ</t>
  </si>
  <si>
    <t>コハマ　ソウゴ</t>
  </si>
  <si>
    <t>コヤマ　ジュンセイ</t>
  </si>
  <si>
    <t>アサミ　ショウタ</t>
  </si>
  <si>
    <t>オカムラ　カナタ</t>
  </si>
  <si>
    <t>ナダ　シンジロウ</t>
  </si>
  <si>
    <t>トリオ　ヒデノリ</t>
  </si>
  <si>
    <t>マツオ　ユウセイ</t>
  </si>
  <si>
    <t>デグチ　ナギ</t>
  </si>
  <si>
    <t>ドウオカ　ニイナ</t>
  </si>
  <si>
    <t>フジイ　アヤハ</t>
  </si>
  <si>
    <t>イトウ　ハナエ</t>
  </si>
  <si>
    <t>ウエノ　アヤナ</t>
  </si>
  <si>
    <t>タニグチ　メイナ</t>
  </si>
  <si>
    <t>ヤマモト　カンナ</t>
  </si>
  <si>
    <t>イズミ　コノミ</t>
  </si>
  <si>
    <t>オカダ　カホ</t>
  </si>
  <si>
    <t>タニカワラ　カナミ</t>
  </si>
  <si>
    <t>タケカサ　アヤミ</t>
  </si>
  <si>
    <t>ナカガワ　レイ</t>
  </si>
  <si>
    <t>ヒガシデ　アミ</t>
  </si>
  <si>
    <t>ハヤカワ　カンナ</t>
  </si>
  <si>
    <t>ヤノ　カノン</t>
  </si>
  <si>
    <t>ミヤムラ　ノノコ</t>
  </si>
  <si>
    <t>ナカニシ　ユユ</t>
  </si>
  <si>
    <t>スギヤマ　タイキ</t>
  </si>
  <si>
    <t>ナカムラ　カイト</t>
  </si>
  <si>
    <t>ヤスイ　ゲン</t>
  </si>
  <si>
    <t>ウチダ　ユウ</t>
  </si>
  <si>
    <t>イナガキ　ソウキ</t>
  </si>
  <si>
    <t>ウスイ　ハヤタ</t>
  </si>
  <si>
    <t>ワダ　コウタ</t>
  </si>
  <si>
    <t>ヤマグチ　ギンジロウ</t>
  </si>
  <si>
    <t>タナカ　ユウキ</t>
  </si>
  <si>
    <t>コタニ　ショウタロウ</t>
  </si>
  <si>
    <t>キタノ　リンセイ</t>
  </si>
  <si>
    <t>ウルタ　リュウキ</t>
  </si>
  <si>
    <t>オオノ　タツキ</t>
  </si>
  <si>
    <t>ミヤキ　ユウリ</t>
  </si>
  <si>
    <t>フジカワ　リュウノスケ</t>
  </si>
  <si>
    <t>スズキ　ケンタ</t>
  </si>
  <si>
    <t>キタムラ　ハヤト</t>
  </si>
  <si>
    <t>フジサキ　ソウタ</t>
  </si>
  <si>
    <t>ニシウラ　コウ</t>
  </si>
  <si>
    <t>イトウ　カズマ</t>
  </si>
  <si>
    <t>ヤマギワ　レイジ</t>
  </si>
  <si>
    <t>ワダ　カズキ</t>
  </si>
  <si>
    <t>ムラタ　コウタロウ</t>
  </si>
  <si>
    <t>ハタ　アイジュ</t>
  </si>
  <si>
    <t>オオタ　エミ</t>
  </si>
  <si>
    <t>ハヤカワ　トモミ</t>
  </si>
  <si>
    <t>オオニシ　イロハ</t>
  </si>
  <si>
    <t>フクナガ　メイ</t>
  </si>
  <si>
    <t>中西　海斗</t>
  </si>
  <si>
    <t>ニシグチ　アイコ</t>
  </si>
  <si>
    <t>フルカワ　イロハ</t>
  </si>
  <si>
    <t>フクモト　サクラ</t>
  </si>
  <si>
    <t>コバヤシ　アスミ</t>
  </si>
  <si>
    <t>コジマ　ユカ</t>
  </si>
  <si>
    <t>カワグチ　ミク</t>
  </si>
  <si>
    <t>ヤマカワ　レイナ</t>
  </si>
  <si>
    <t>モリモト　ナナ</t>
  </si>
  <si>
    <t>タカヤマ　ミナミ</t>
  </si>
  <si>
    <t>イズミ　ユウカ</t>
  </si>
  <si>
    <t>ヤクシ　アユ</t>
  </si>
  <si>
    <t>ヨシダ　ニチカ</t>
  </si>
  <si>
    <t>マエダ　ミク</t>
  </si>
  <si>
    <t>ムラオ　ヒトミ</t>
  </si>
  <si>
    <t>フルハシ　マナ</t>
  </si>
  <si>
    <r>
      <t>-</t>
    </r>
    <r>
      <rPr>
        <sz val="11"/>
        <rFont val="ＭＳ Ｐゴシック"/>
        <family val="3"/>
      </rPr>
      <t>0.0</t>
    </r>
  </si>
  <si>
    <r>
      <t>+</t>
    </r>
    <r>
      <rPr>
        <sz val="11"/>
        <rFont val="ＭＳ Ｐゴシック"/>
        <family val="3"/>
      </rPr>
      <t>0.0</t>
    </r>
  </si>
  <si>
    <r>
      <t>+</t>
    </r>
    <r>
      <rPr>
        <sz val="11"/>
        <rFont val="ＭＳ Ｐゴシック"/>
        <family val="3"/>
      </rPr>
      <t>0.0</t>
    </r>
  </si>
  <si>
    <r>
      <t>-</t>
    </r>
    <r>
      <rPr>
        <sz val="11"/>
        <rFont val="ＭＳ Ｐゴシック"/>
        <family val="3"/>
      </rPr>
      <t>0.0</t>
    </r>
  </si>
  <si>
    <t>タニグチ　ヒロマサ</t>
  </si>
  <si>
    <t>ナカニシ　リョウスケ</t>
  </si>
  <si>
    <t>フルハシ　マコト</t>
  </si>
  <si>
    <t>コハマ　ヒロカズ</t>
  </si>
  <si>
    <t>ムラウチ　ダイスケ</t>
  </si>
  <si>
    <t>オクダ　レイム</t>
  </si>
  <si>
    <t>ワキガミ　アキト</t>
  </si>
  <si>
    <t>ツボイ　ユウキ</t>
  </si>
  <si>
    <t>イトウ　トシヤス</t>
  </si>
  <si>
    <t>ナカセコ　タツヤ</t>
  </si>
  <si>
    <t>ハマセ　マコト</t>
  </si>
  <si>
    <t>ツジイ　タカト</t>
  </si>
  <si>
    <t>ナカノ　ゼンヤ</t>
  </si>
  <si>
    <t>イダ　スバル</t>
  </si>
  <si>
    <t>モトイ　コウセイ</t>
  </si>
  <si>
    <t>ヤマグチ　ショウタロウ</t>
  </si>
  <si>
    <t>アオキ　タクマ</t>
  </si>
  <si>
    <t>アサイ　ショウゴ</t>
  </si>
  <si>
    <t>コマダ　フウタ</t>
  </si>
  <si>
    <t>トリイ　ヒロキ</t>
  </si>
  <si>
    <t>カワ　カズキ</t>
  </si>
  <si>
    <t>サカモト　タクミ</t>
  </si>
  <si>
    <t>ヤマモト　ケイタ</t>
  </si>
  <si>
    <t>ムライ　シュンタ</t>
  </si>
  <si>
    <t>フクイ　ユウサク</t>
  </si>
  <si>
    <t>ナガタ　カイト</t>
  </si>
  <si>
    <t>ヒラガ　ケンタロウ</t>
  </si>
  <si>
    <t>ハシモト　リョウタ</t>
  </si>
  <si>
    <t>カワナミ　シンタロウ</t>
  </si>
  <si>
    <t>ヤマシタ　コウキ</t>
  </si>
  <si>
    <t>+0.9</t>
  </si>
  <si>
    <t>-0.0</t>
  </si>
  <si>
    <t>-0.3</t>
  </si>
  <si>
    <t>+0.0</t>
  </si>
  <si>
    <t>+0.7</t>
  </si>
  <si>
    <t>-0.6</t>
  </si>
  <si>
    <t>-0.7</t>
  </si>
  <si>
    <t>+0.7</t>
  </si>
  <si>
    <t>-0.4</t>
  </si>
  <si>
    <t>+0.6</t>
  </si>
  <si>
    <t>+0.4</t>
  </si>
  <si>
    <t>+0.2</t>
  </si>
  <si>
    <t>+0.3</t>
  </si>
  <si>
    <t>+0.1</t>
  </si>
  <si>
    <t>+0.8</t>
  </si>
  <si>
    <t>+0.5</t>
  </si>
  <si>
    <t>カトウ　ヒロト</t>
  </si>
  <si>
    <t>タナカ　ショウヤ</t>
  </si>
  <si>
    <t>+1.8</t>
  </si>
  <si>
    <t>ナダ　ユウイチロウ</t>
  </si>
  <si>
    <t>イドモト　ナオヤ</t>
  </si>
  <si>
    <t>+1.8</t>
  </si>
  <si>
    <t>-0.0</t>
  </si>
  <si>
    <t>ワダ　モトキ</t>
  </si>
  <si>
    <t>ナカニシ　ユウキ</t>
  </si>
  <si>
    <t>オオキタ　トモヤ</t>
  </si>
  <si>
    <t>ニシカワ　ユウマ</t>
  </si>
  <si>
    <t>マツダ　リュウト</t>
  </si>
  <si>
    <t>タナカ　リョウタ</t>
  </si>
  <si>
    <t>キタデ　カズヒロ</t>
  </si>
  <si>
    <t>サイトウ　ノブキ</t>
  </si>
  <si>
    <t>ナカニシ　カイト</t>
  </si>
  <si>
    <t>アイカワ　サトシ</t>
  </si>
  <si>
    <t>トネ　ケイスケ</t>
  </si>
  <si>
    <t>シバハラ　ダイゴ</t>
  </si>
  <si>
    <t>ヤマカワ　ダイキ</t>
  </si>
  <si>
    <t>オオノ　ジュンイチ</t>
  </si>
  <si>
    <t>+1.7</t>
  </si>
  <si>
    <t>ナカムラ　タクマ</t>
  </si>
  <si>
    <t>スギヤマ　アサト</t>
  </si>
  <si>
    <t>+1.7</t>
  </si>
  <si>
    <t>クサノ　レイヤ</t>
  </si>
  <si>
    <t>アベ　ケイゴ</t>
  </si>
  <si>
    <t>ヒノ　コウタ</t>
  </si>
  <si>
    <t>ヤマシタ　カズキ</t>
  </si>
  <si>
    <t>ムカイ　ユウマ</t>
  </si>
  <si>
    <t>ナカムラ　ユイ</t>
  </si>
  <si>
    <t>イワサキ　ナナコ</t>
  </si>
  <si>
    <t>スギヤマ　ヒナ</t>
  </si>
  <si>
    <t>キムラ　トワ</t>
  </si>
  <si>
    <t>ヤマモト　ミユ</t>
  </si>
  <si>
    <t>スタ　ユウカ</t>
  </si>
  <si>
    <t>モリモト　ミナミ</t>
  </si>
  <si>
    <t>ミヤキ　カアイ</t>
  </si>
  <si>
    <t>ウチダ　ミライ</t>
  </si>
  <si>
    <t>ナカジマ　ルナ</t>
  </si>
  <si>
    <t>+1.3</t>
  </si>
  <si>
    <t>ヨシカワ　マキ</t>
  </si>
  <si>
    <t>ニシダ　チヒロ</t>
  </si>
  <si>
    <t>デグチ　ミズホ</t>
  </si>
  <si>
    <t>コンドウ　ヒナノ</t>
  </si>
  <si>
    <t>オオニシ　シオリ</t>
  </si>
  <si>
    <t>ツジイ　コトネ</t>
  </si>
  <si>
    <t>ナカムラ　ルイ</t>
  </si>
  <si>
    <t>ナガイ　ヨシエ</t>
  </si>
  <si>
    <t>クボ　アズサ</t>
  </si>
  <si>
    <t>タケカサ　ミズキ</t>
  </si>
  <si>
    <t>ヤマシタ　ミナミ</t>
  </si>
  <si>
    <t>オープン種目（男女１０００ｍ）</t>
  </si>
  <si>
    <t>５年生男子</t>
  </si>
  <si>
    <t>ゼッケン</t>
  </si>
  <si>
    <t>所属・学年</t>
  </si>
  <si>
    <t>5-1</t>
  </si>
  <si>
    <t>カワ　カズキ</t>
  </si>
  <si>
    <t>分　　　秒</t>
  </si>
  <si>
    <t>5-7</t>
  </si>
  <si>
    <t>ムラウチ　ダイスケ</t>
  </si>
  <si>
    <t>4分11秒81</t>
  </si>
  <si>
    <t>河　和希</t>
  </si>
  <si>
    <t>村内　大輔</t>
  </si>
  <si>
    <t>南が丘小・5</t>
  </si>
  <si>
    <t>多気RC・5</t>
  </si>
  <si>
    <t>5-2</t>
  </si>
  <si>
    <t>ハマセ　マコト</t>
  </si>
  <si>
    <t>4分01秒68</t>
  </si>
  <si>
    <t>5-8</t>
  </si>
  <si>
    <t>ツボイ　ユウキ</t>
  </si>
  <si>
    <t>4分08秒87</t>
  </si>
  <si>
    <t>浜政　実</t>
  </si>
  <si>
    <t>坪井　裕稀</t>
  </si>
  <si>
    <t>橋南スポーツクラブ・5</t>
  </si>
  <si>
    <t>5-6</t>
  </si>
  <si>
    <t>イダ　スバル</t>
  </si>
  <si>
    <t>4分05秒06</t>
  </si>
  <si>
    <t>5-18</t>
  </si>
  <si>
    <t>コハマ　ヒロカズ</t>
  </si>
  <si>
    <t>3分33秒74</t>
  </si>
  <si>
    <t>井田　昴</t>
  </si>
  <si>
    <t>松坂Jr陸上クラブ・5</t>
  </si>
  <si>
    <t>5-17</t>
  </si>
  <si>
    <t>イトウ　トシヤス</t>
  </si>
  <si>
    <t>3分35秒57</t>
  </si>
  <si>
    <t>5-9</t>
  </si>
  <si>
    <t>トリオ　ヒロキ</t>
  </si>
  <si>
    <t>4分01秒85</t>
  </si>
  <si>
    <t>鳥尾　宏樹</t>
  </si>
  <si>
    <t>5-25</t>
  </si>
  <si>
    <t>アサイ　ショウゴ</t>
  </si>
  <si>
    <t>4分33秒87</t>
  </si>
  <si>
    <t>5-29</t>
  </si>
  <si>
    <t>カワナミ　シンタロウ</t>
  </si>
  <si>
    <t>4分07秒95</t>
  </si>
  <si>
    <t>淺井　捷悟</t>
  </si>
  <si>
    <t>川波　晋太朗</t>
  </si>
  <si>
    <t>志摩陸上クラブ・5</t>
  </si>
  <si>
    <t>上野AC・5</t>
  </si>
  <si>
    <t>5-27</t>
  </si>
  <si>
    <t>ハシモト　リョウタ</t>
  </si>
  <si>
    <t>3分59秒37</t>
  </si>
  <si>
    <t>5-11</t>
  </si>
  <si>
    <t>ツジイ　タカト</t>
  </si>
  <si>
    <t>4分11秒87</t>
  </si>
  <si>
    <t>逵井　崇登</t>
  </si>
  <si>
    <t>5-10</t>
  </si>
  <si>
    <t>ナガタ　カイト</t>
  </si>
  <si>
    <t>4分26秒33</t>
  </si>
  <si>
    <t>5-12</t>
  </si>
  <si>
    <t>ヤマモト　ケイタ</t>
  </si>
  <si>
    <t>4分21秒59</t>
  </si>
  <si>
    <t>永田　快杜</t>
  </si>
  <si>
    <t>山本　啓太</t>
  </si>
  <si>
    <t>5-30</t>
  </si>
  <si>
    <t>フルハシ　マコト</t>
  </si>
  <si>
    <t>3分43秒32</t>
  </si>
  <si>
    <t>5-19</t>
  </si>
  <si>
    <t>コマダ　フウタ</t>
  </si>
  <si>
    <t>3分36秒00</t>
  </si>
  <si>
    <t>駒田　楓太</t>
  </si>
  <si>
    <t>内城田スポーツクラブ・5</t>
  </si>
  <si>
    <t>5-21</t>
  </si>
  <si>
    <t>ヤマシタ　コウキ</t>
  </si>
  <si>
    <t>3分47秒19</t>
  </si>
  <si>
    <t>5-20</t>
  </si>
  <si>
    <t>ヤマグチ　ショウタロウ</t>
  </si>
  <si>
    <t>3分50秒38</t>
  </si>
  <si>
    <t>山口　翔太郎</t>
  </si>
  <si>
    <t>５年生女子</t>
  </si>
  <si>
    <t>ゼッケン</t>
  </si>
  <si>
    <t>氏名</t>
  </si>
  <si>
    <t>記録</t>
  </si>
  <si>
    <t>所属・学年</t>
  </si>
  <si>
    <t>オカダ　ユイカ</t>
  </si>
  <si>
    <t>5-51</t>
  </si>
  <si>
    <t>オカモリ　イオナ</t>
  </si>
  <si>
    <t>岡森　伊緒奈</t>
  </si>
  <si>
    <t>5-35</t>
  </si>
  <si>
    <t>カマクラ　モモカ</t>
  </si>
  <si>
    <t>5-53</t>
  </si>
  <si>
    <t>カトウ　ホノカ</t>
  </si>
  <si>
    <t>鎌倉　萌々花</t>
  </si>
  <si>
    <t>イケノ　ミサキ</t>
  </si>
  <si>
    <t>5-37</t>
  </si>
  <si>
    <t>ミヤムラ　モモコ</t>
  </si>
  <si>
    <t>宮村　桃子</t>
  </si>
  <si>
    <t>松坂陸上Jrクラブ・5</t>
  </si>
  <si>
    <t>オザキ　リナ</t>
  </si>
  <si>
    <t>5-47</t>
  </si>
  <si>
    <t>マツイ　モモカ</t>
  </si>
  <si>
    <t>尾﨑　里奈</t>
  </si>
  <si>
    <t>松井　萌々香</t>
  </si>
  <si>
    <t>玉城陸上クラブ・5</t>
  </si>
  <si>
    <t>5-45</t>
  </si>
  <si>
    <t>クノ　ナナミ</t>
  </si>
  <si>
    <t>5-52</t>
  </si>
  <si>
    <t>ヒロセ　サクラ</t>
  </si>
  <si>
    <t>久野　七海</t>
  </si>
  <si>
    <t>志摩陸上クラブ</t>
  </si>
  <si>
    <t>5-36</t>
  </si>
  <si>
    <t>キタガワ　ノドカ</t>
  </si>
  <si>
    <t>5-54</t>
  </si>
  <si>
    <t>オオニシ　レイコ</t>
  </si>
  <si>
    <t>北川　和</t>
  </si>
  <si>
    <t>5-55</t>
  </si>
  <si>
    <t>オカムラ　ユメ</t>
  </si>
  <si>
    <t>5-49</t>
  </si>
  <si>
    <t>タナカ　ユウ</t>
  </si>
  <si>
    <t>田中　優</t>
  </si>
  <si>
    <t>5-46</t>
  </si>
  <si>
    <t>ハヤカワ　ナナ</t>
  </si>
  <si>
    <t>5-50</t>
  </si>
  <si>
    <t>ミナミデ　アユミ</t>
  </si>
  <si>
    <t>南出　あゆみ</t>
  </si>
  <si>
    <t>5-48</t>
  </si>
  <si>
    <t>ムラタ　ユカ</t>
  </si>
  <si>
    <t>村田　由華</t>
  </si>
  <si>
    <t>オープン1000m訂正版</t>
  </si>
  <si>
    <t>６年生男子</t>
  </si>
  <si>
    <t>6-10</t>
  </si>
  <si>
    <t>タムラ　リョウタ</t>
  </si>
  <si>
    <t>3分43秒04</t>
  </si>
  <si>
    <t>6-2</t>
  </si>
  <si>
    <t>タナカ　ショウヤ</t>
  </si>
  <si>
    <t>田中　翔也</t>
  </si>
  <si>
    <t>美杉陸上クラブ・6</t>
  </si>
  <si>
    <t>橋南スポーツクラブ・6</t>
  </si>
  <si>
    <t>6-18</t>
  </si>
  <si>
    <t>オオノ　ジュンイチ</t>
  </si>
  <si>
    <t>6-4</t>
  </si>
  <si>
    <t>イドモト　ナオヤ</t>
  </si>
  <si>
    <t>3分35秒68</t>
  </si>
  <si>
    <t>津陸上クラブ・6</t>
  </si>
  <si>
    <t>内城田スポーツクラブ・6</t>
  </si>
  <si>
    <t>6-11</t>
  </si>
  <si>
    <t>キタデ　カズヒロ</t>
  </si>
  <si>
    <t>6-16</t>
  </si>
  <si>
    <t>シバハラ　ダイゴ</t>
  </si>
  <si>
    <t>北出　和大</t>
  </si>
  <si>
    <t>多気RC・6</t>
  </si>
  <si>
    <t>志摩陸上クラブ・6</t>
  </si>
  <si>
    <t>6-6</t>
  </si>
  <si>
    <t>ニシヤマ　ユウキ</t>
  </si>
  <si>
    <t>3分54秒98</t>
  </si>
  <si>
    <t>6-24</t>
  </si>
  <si>
    <t>ヤマシタ　カズキ</t>
  </si>
  <si>
    <t>3分36秒02</t>
  </si>
  <si>
    <t>山下　和希</t>
  </si>
  <si>
    <t>玉城陸上クラブ・6</t>
  </si>
  <si>
    <t>6-5</t>
  </si>
  <si>
    <t>ワダ　モトキ</t>
  </si>
  <si>
    <t>6-21</t>
  </si>
  <si>
    <t>クサノ　レイヤ</t>
  </si>
  <si>
    <t>3分47秒08</t>
  </si>
  <si>
    <t>和田　元輝</t>
  </si>
  <si>
    <t>草野　澪也</t>
  </si>
  <si>
    <t>一志Beast・6</t>
  </si>
  <si>
    <t>6-19</t>
  </si>
  <si>
    <t>ナカムラ　タクマ</t>
  </si>
  <si>
    <t>3分39秒55</t>
  </si>
  <si>
    <t>中村　拓真</t>
  </si>
  <si>
    <t>6-7</t>
  </si>
  <si>
    <t>オオキタ　トモヤ</t>
  </si>
  <si>
    <t>4分07秒50</t>
  </si>
  <si>
    <t>大北　知哉</t>
  </si>
  <si>
    <t>6-23</t>
  </si>
  <si>
    <t>ヒノ　コウタ</t>
  </si>
  <si>
    <t>樋野　晃大</t>
  </si>
  <si>
    <t>上野AC・6</t>
  </si>
  <si>
    <t>6-15</t>
  </si>
  <si>
    <t>トネ　ケイスケ</t>
  </si>
  <si>
    <t>4分10秒37</t>
  </si>
  <si>
    <t>ヤマカワ　ヒロキ</t>
  </si>
  <si>
    <t>4分09秒64</t>
  </si>
  <si>
    <t>６年生女子</t>
  </si>
  <si>
    <t>スタ　ユウカ</t>
  </si>
  <si>
    <t>4分08秒95</t>
  </si>
  <si>
    <t>6-40</t>
  </si>
  <si>
    <t>オオニシ　シオリ</t>
  </si>
  <si>
    <t>3分58秒48</t>
  </si>
  <si>
    <t>6-36</t>
  </si>
  <si>
    <t>ヨシカワ　マキ</t>
  </si>
  <si>
    <t>3分34秒41</t>
  </si>
  <si>
    <t>6-37</t>
  </si>
  <si>
    <t>ニシダ　チヒロ</t>
  </si>
  <si>
    <t>3分59秒19</t>
  </si>
  <si>
    <t>6-30</t>
  </si>
  <si>
    <t>ヤマモト　ミユ</t>
  </si>
  <si>
    <t>4分17秒55</t>
  </si>
  <si>
    <t>モリモト　ミナミ</t>
  </si>
  <si>
    <t>3分39秒41</t>
  </si>
  <si>
    <t>6-28</t>
  </si>
  <si>
    <t>スギヤマ　ヒナ</t>
  </si>
  <si>
    <t>4分08秒00</t>
  </si>
  <si>
    <t>藤原陸上クラブ・6</t>
  </si>
  <si>
    <t>6-46</t>
  </si>
  <si>
    <t>ヤマシタ　ミナミ</t>
  </si>
  <si>
    <t>3分57秒24</t>
  </si>
  <si>
    <t>6-41</t>
  </si>
  <si>
    <t>ツジイ　コトネ</t>
  </si>
  <si>
    <t>4分32秒83</t>
  </si>
  <si>
    <t>6-43</t>
  </si>
  <si>
    <t>ナガイ　ヨシエ</t>
  </si>
  <si>
    <t>4分23秒99</t>
  </si>
  <si>
    <t>4分34秒02</t>
  </si>
  <si>
    <t>4分39秒68</t>
  </si>
  <si>
    <t>3分50秒98</t>
  </si>
  <si>
    <t>3分59秒51</t>
  </si>
  <si>
    <t>3分42秒56</t>
  </si>
  <si>
    <t>4分21秒13</t>
  </si>
  <si>
    <t>3分58秒91</t>
  </si>
  <si>
    <t>3分56秒34</t>
  </si>
  <si>
    <t>4分08秒99</t>
  </si>
  <si>
    <t>4分06秒50</t>
  </si>
  <si>
    <t>4分08秒79</t>
  </si>
  <si>
    <t>4分08秒43</t>
  </si>
  <si>
    <t>4分20秒57</t>
  </si>
  <si>
    <t>4分18秒41</t>
  </si>
  <si>
    <t>4分32秒07</t>
  </si>
  <si>
    <t>4分14秒30</t>
  </si>
  <si>
    <t>4分33秒63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</si>
</sst>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);[Red]\(0.00\)"/>
    <numFmt numFmtId="179" formatCode="0.00_ "/>
    <numFmt numFmtId="180" formatCode="0_ "/>
    <numFmt numFmtId="181" formatCode="mm:ss.00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HGP創英角ﾎﾟｯﾌﾟ体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HG創英角ﾎﾟｯﾌﾟ体"/>
      <family val="3"/>
    </font>
    <font>
      <b/>
      <sz val="12"/>
      <name val="HGS創英角ﾎﾟｯﾌﾟ体"/>
      <family val="3"/>
    </font>
    <font>
      <b/>
      <sz val="11"/>
      <name val="HG創英角ﾎﾟｯﾌﾟ体"/>
      <family val="3"/>
    </font>
    <font>
      <sz val="6"/>
      <name val="ＭＳ Ｐゴシック"/>
      <family val="3"/>
    </font>
    <font>
      <b/>
      <sz val="12"/>
      <name val="HGP創英角ﾎﾟｯﾌﾟ体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4"/>
      <name val="HG創英角ﾎﾟｯﾌﾟ体"/>
      <family val="3"/>
    </font>
    <font>
      <sz val="11"/>
      <name val="HG創英角ﾎﾟｯﾌﾟ体"/>
      <family val="3"/>
    </font>
    <font>
      <sz val="12"/>
      <name val="HG創英角ﾎﾟｯﾌﾟ体"/>
      <family val="3"/>
    </font>
    <font>
      <sz val="36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b/>
      <sz val="11"/>
      <name val="Calibri"/>
      <family val="3"/>
    </font>
    <font>
      <sz val="36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32" borderId="0" applyNumberFormat="0" applyBorder="0" applyAlignment="0" applyProtection="0"/>
  </cellStyleXfs>
  <cellXfs count="349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0" fillId="0" borderId="12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2" fillId="0" borderId="0" xfId="64" applyFont="1" applyAlignment="1">
      <alignment vertical="center"/>
      <protection/>
    </xf>
    <xf numFmtId="0" fontId="13" fillId="0" borderId="0" xfId="64" applyFont="1">
      <alignment vertical="center"/>
      <protection/>
    </xf>
    <xf numFmtId="0" fontId="3" fillId="0" borderId="0" xfId="64" applyFont="1">
      <alignment vertical="center"/>
      <protection/>
    </xf>
    <xf numFmtId="0" fontId="3" fillId="0" borderId="15" xfId="0" applyFont="1" applyBorder="1" applyAlignment="1">
      <alignment horizontal="center"/>
    </xf>
    <xf numFmtId="49" fontId="3" fillId="0" borderId="15" xfId="64" applyNumberFormat="1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7" fillId="0" borderId="15" xfId="0" applyFont="1" applyBorder="1" applyAlignment="1">
      <alignment horizontal="center"/>
    </xf>
    <xf numFmtId="178" fontId="3" fillId="0" borderId="0" xfId="0" applyNumberFormat="1" applyFont="1" applyAlignment="1">
      <alignment/>
    </xf>
    <xf numFmtId="178" fontId="3" fillId="0" borderId="15" xfId="64" applyNumberFormat="1" applyFont="1" applyBorder="1" applyAlignment="1">
      <alignment horizontal="center" vertical="center"/>
      <protection/>
    </xf>
    <xf numFmtId="178" fontId="0" fillId="0" borderId="0" xfId="0" applyNumberFormat="1" applyFont="1" applyBorder="1" applyAlignment="1">
      <alignment/>
    </xf>
    <xf numFmtId="178" fontId="0" fillId="0" borderId="17" xfId="0" applyNumberFormat="1" applyFont="1" applyBorder="1" applyAlignment="1">
      <alignment horizontal="right"/>
    </xf>
    <xf numFmtId="178" fontId="0" fillId="0" borderId="10" xfId="0" applyNumberFormat="1" applyFont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178" fontId="0" fillId="0" borderId="17" xfId="0" applyNumberFormat="1" applyFont="1" applyFill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9" fontId="0" fillId="0" borderId="15" xfId="0" applyNumberFormat="1" applyFont="1" applyFill="1" applyBorder="1" applyAlignment="1">
      <alignment/>
    </xf>
    <xf numFmtId="179" fontId="0" fillId="0" borderId="0" xfId="0" applyNumberFormat="1" applyFont="1" applyAlignment="1">
      <alignment/>
    </xf>
    <xf numFmtId="178" fontId="2" fillId="0" borderId="15" xfId="0" applyNumberFormat="1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178" fontId="2" fillId="0" borderId="15" xfId="0" applyNumberFormat="1" applyFont="1" applyFill="1" applyBorder="1" applyAlignment="1">
      <alignment/>
    </xf>
    <xf numFmtId="179" fontId="2" fillId="0" borderId="15" xfId="0" applyNumberFormat="1" applyFont="1" applyFill="1" applyBorder="1" applyAlignment="1">
      <alignment horizontal="right"/>
    </xf>
    <xf numFmtId="0" fontId="7" fillId="0" borderId="15" xfId="66" applyFont="1" applyFill="1" applyBorder="1" applyAlignment="1">
      <alignment horizontal="center" vertical="center"/>
      <protection/>
    </xf>
    <xf numFmtId="0" fontId="4" fillId="0" borderId="15" xfId="66" applyFont="1" applyFill="1" applyBorder="1" applyAlignment="1">
      <alignment horizontal="center" vertical="center"/>
      <protection/>
    </xf>
    <xf numFmtId="179" fontId="0" fillId="0" borderId="0" xfId="0" applyNumberFormat="1" applyFont="1" applyFill="1" applyBorder="1" applyAlignment="1">
      <alignment/>
    </xf>
    <xf numFmtId="0" fontId="7" fillId="0" borderId="15" xfId="65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179" fontId="0" fillId="0" borderId="18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79" fontId="0" fillId="0" borderId="15" xfId="0" applyNumberForma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7" fillId="0" borderId="20" xfId="66" applyFont="1" applyFill="1" applyBorder="1" applyAlignment="1">
      <alignment horizontal="center" vertical="center"/>
      <protection/>
    </xf>
    <xf numFmtId="0" fontId="4" fillId="0" borderId="20" xfId="66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9" fontId="0" fillId="0" borderId="19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7" fillId="0" borderId="15" xfId="65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/>
    </xf>
    <xf numFmtId="0" fontId="4" fillId="0" borderId="0" xfId="65" applyFont="1" applyFill="1" applyBorder="1" applyAlignment="1">
      <alignment horizontal="center" vertical="center"/>
      <protection/>
    </xf>
    <xf numFmtId="49" fontId="7" fillId="0" borderId="0" xfId="65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49" fontId="7" fillId="0" borderId="20" xfId="66" applyNumberFormat="1" applyFont="1" applyFill="1" applyBorder="1" applyAlignment="1">
      <alignment horizontal="center" vertical="center"/>
      <protection/>
    </xf>
    <xf numFmtId="49" fontId="7" fillId="0" borderId="15" xfId="66" applyNumberFormat="1" applyFont="1" applyFill="1" applyBorder="1" applyAlignment="1">
      <alignment horizontal="center" vertical="center"/>
      <protection/>
    </xf>
    <xf numFmtId="181" fontId="0" fillId="0" borderId="15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178" fontId="0" fillId="0" borderId="0" xfId="0" applyNumberFormat="1" applyFont="1" applyFill="1" applyBorder="1" applyAlignment="1">
      <alignment/>
    </xf>
    <xf numFmtId="179" fontId="0" fillId="0" borderId="15" xfId="0" applyNumberFormat="1" applyFont="1" applyBorder="1" applyAlignment="1">
      <alignment/>
    </xf>
    <xf numFmtId="1" fontId="0" fillId="0" borderId="15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 horizontal="center"/>
    </xf>
    <xf numFmtId="179" fontId="4" fillId="0" borderId="15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1" fontId="0" fillId="0" borderId="20" xfId="0" applyNumberFormat="1" applyFont="1" applyFill="1" applyBorder="1" applyAlignment="1">
      <alignment/>
    </xf>
    <xf numFmtId="179" fontId="0" fillId="0" borderId="20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179" fontId="2" fillId="0" borderId="15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 horizontal="right"/>
    </xf>
    <xf numFmtId="178" fontId="0" fillId="0" borderId="15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49" fontId="0" fillId="0" borderId="0" xfId="63" applyNumberFormat="1" applyFont="1" applyFill="1" applyBorder="1" applyAlignment="1">
      <alignment vertical="center"/>
      <protection/>
    </xf>
    <xf numFmtId="178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79" fontId="0" fillId="0" borderId="15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178" fontId="3" fillId="0" borderId="15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/>
    </xf>
    <xf numFmtId="180" fontId="2" fillId="0" borderId="15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0" fontId="0" fillId="0" borderId="22" xfId="61" applyFont="1" applyBorder="1" applyAlignment="1">
      <alignment horizontal="center" vertical="center"/>
      <protection/>
    </xf>
    <xf numFmtId="0" fontId="14" fillId="0" borderId="23" xfId="61" applyFont="1" applyBorder="1" applyAlignment="1">
      <alignment horizontal="center" vertical="center"/>
      <protection/>
    </xf>
    <xf numFmtId="0" fontId="14" fillId="0" borderId="0" xfId="61" applyFont="1" applyAlignment="1">
      <alignment horizontal="center" vertical="center"/>
      <protection/>
    </xf>
    <xf numFmtId="179" fontId="0" fillId="0" borderId="15" xfId="0" applyNumberFormat="1" applyFont="1" applyFill="1" applyBorder="1" applyAlignment="1">
      <alignment horizontal="center"/>
    </xf>
    <xf numFmtId="0" fontId="0" fillId="0" borderId="15" xfId="61" applyFont="1" applyBorder="1" applyAlignment="1">
      <alignment horizontal="center" vertical="center"/>
      <protection/>
    </xf>
    <xf numFmtId="0" fontId="14" fillId="0" borderId="15" xfId="61" applyFont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49" fontId="5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49" fontId="56" fillId="0" borderId="15" xfId="0" applyNumberFormat="1" applyFont="1" applyFill="1" applyBorder="1" applyAlignment="1">
      <alignment vertical="center"/>
    </xf>
    <xf numFmtId="0" fontId="56" fillId="0" borderId="15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5" xfId="0" applyFont="1" applyFill="1" applyBorder="1" applyAlignment="1" quotePrefix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56" fillId="0" borderId="15" xfId="0" applyFont="1" applyFill="1" applyBorder="1" applyAlignment="1" quotePrefix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58" fillId="0" borderId="15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6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176" fontId="0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79" fontId="2" fillId="0" borderId="15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49" fontId="56" fillId="33" borderId="15" xfId="0" applyNumberFormat="1" applyFont="1" applyFill="1" applyBorder="1" applyAlignment="1">
      <alignment vertical="center"/>
    </xf>
    <xf numFmtId="0" fontId="56" fillId="33" borderId="15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178" fontId="3" fillId="33" borderId="15" xfId="0" applyNumberFormat="1" applyFont="1" applyFill="1" applyBorder="1" applyAlignment="1">
      <alignment horizontal="center"/>
    </xf>
    <xf numFmtId="49" fontId="56" fillId="0" borderId="15" xfId="0" applyNumberFormat="1" applyFont="1" applyBorder="1" applyAlignment="1">
      <alignment vertical="center"/>
    </xf>
    <xf numFmtId="0" fontId="56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178" fontId="3" fillId="0" borderId="0" xfId="0" applyNumberFormat="1" applyFont="1" applyAlignment="1">
      <alignment horizontal="center"/>
    </xf>
    <xf numFmtId="0" fontId="58" fillId="0" borderId="15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0" fillId="0" borderId="15" xfId="0" applyNumberFormat="1" applyFill="1" applyBorder="1" applyAlignment="1">
      <alignment vertical="center"/>
    </xf>
    <xf numFmtId="0" fontId="3" fillId="0" borderId="0" xfId="0" applyFont="1" applyFill="1" applyAlignment="1">
      <alignment/>
    </xf>
    <xf numFmtId="179" fontId="2" fillId="33" borderId="15" xfId="0" applyNumberFormat="1" applyFont="1" applyFill="1" applyBorder="1" applyAlignment="1">
      <alignment/>
    </xf>
    <xf numFmtId="49" fontId="2" fillId="33" borderId="15" xfId="0" applyNumberFormat="1" applyFont="1" applyFill="1" applyBorder="1" applyAlignment="1">
      <alignment horizontal="center"/>
    </xf>
    <xf numFmtId="176" fontId="2" fillId="33" borderId="15" xfId="0" applyNumberFormat="1" applyFont="1" applyFill="1" applyBorder="1" applyAlignment="1">
      <alignment/>
    </xf>
    <xf numFmtId="178" fontId="2" fillId="33" borderId="15" xfId="0" applyNumberFormat="1" applyFont="1" applyFill="1" applyBorder="1" applyAlignment="1">
      <alignment/>
    </xf>
    <xf numFmtId="179" fontId="2" fillId="33" borderId="15" xfId="0" applyNumberFormat="1" applyFont="1" applyFill="1" applyBorder="1" applyAlignment="1">
      <alignment horizontal="right"/>
    </xf>
    <xf numFmtId="178" fontId="2" fillId="33" borderId="15" xfId="0" applyNumberFormat="1" applyFont="1" applyFill="1" applyBorder="1" applyAlignment="1">
      <alignment horizontal="right"/>
    </xf>
    <xf numFmtId="49" fontId="2" fillId="33" borderId="15" xfId="0" applyNumberFormat="1" applyFont="1" applyFill="1" applyBorder="1" applyAlignment="1">
      <alignment horizontal="right"/>
    </xf>
    <xf numFmtId="1" fontId="2" fillId="33" borderId="15" xfId="0" applyNumberFormat="1" applyFont="1" applyFill="1" applyBorder="1" applyAlignment="1">
      <alignment/>
    </xf>
    <xf numFmtId="0" fontId="56" fillId="33" borderId="15" xfId="0" applyFont="1" applyFill="1" applyBorder="1" applyAlignment="1" quotePrefix="1">
      <alignment horizontal="center" vertical="center"/>
    </xf>
    <xf numFmtId="0" fontId="57" fillId="33" borderId="15" xfId="0" applyFont="1" applyFill="1" applyBorder="1" applyAlignment="1" quotePrefix="1">
      <alignment horizontal="center" vertical="center"/>
    </xf>
    <xf numFmtId="178" fontId="0" fillId="33" borderId="15" xfId="0" applyNumberFormat="1" applyFont="1" applyFill="1" applyBorder="1" applyAlignment="1">
      <alignment horizontal="right"/>
    </xf>
    <xf numFmtId="49" fontId="0" fillId="33" borderId="15" xfId="0" applyNumberFormat="1" applyFont="1" applyFill="1" applyBorder="1" applyAlignment="1">
      <alignment horizontal="right"/>
    </xf>
    <xf numFmtId="1" fontId="0" fillId="33" borderId="15" xfId="0" applyNumberFormat="1" applyFont="1" applyFill="1" applyBorder="1" applyAlignment="1">
      <alignment/>
    </xf>
    <xf numFmtId="179" fontId="0" fillId="33" borderId="15" xfId="0" applyNumberFormat="1" applyFont="1" applyFill="1" applyBorder="1" applyAlignment="1">
      <alignment horizontal="right"/>
    </xf>
    <xf numFmtId="178" fontId="0" fillId="33" borderId="15" xfId="0" applyNumberFormat="1" applyFont="1" applyFill="1" applyBorder="1" applyAlignment="1">
      <alignment/>
    </xf>
    <xf numFmtId="0" fontId="0" fillId="33" borderId="15" xfId="0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/>
    </xf>
    <xf numFmtId="49" fontId="56" fillId="34" borderId="15" xfId="0" applyNumberFormat="1" applyFont="1" applyFill="1" applyBorder="1" applyAlignment="1">
      <alignment vertical="center"/>
    </xf>
    <xf numFmtId="0" fontId="56" fillId="34" borderId="15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vertical="center"/>
    </xf>
    <xf numFmtId="178" fontId="0" fillId="34" borderId="15" xfId="0" applyNumberFormat="1" applyFont="1" applyFill="1" applyBorder="1" applyAlignment="1">
      <alignment horizontal="right"/>
    </xf>
    <xf numFmtId="1" fontId="0" fillId="34" borderId="15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7" fillId="34" borderId="15" xfId="0" applyFont="1" applyFill="1" applyBorder="1" applyAlignment="1" quotePrefix="1">
      <alignment horizontal="center" vertical="center"/>
    </xf>
    <xf numFmtId="49" fontId="0" fillId="0" borderId="15" xfId="0" applyNumberFormat="1" applyFill="1" applyBorder="1" applyAlignment="1">
      <alignment horizontal="right"/>
    </xf>
    <xf numFmtId="178" fontId="0" fillId="0" borderId="15" xfId="0" applyNumberFormat="1" applyFill="1" applyBorder="1" applyAlignment="1">
      <alignment horizontal="right"/>
    </xf>
    <xf numFmtId="49" fontId="0" fillId="33" borderId="15" xfId="0" applyNumberFormat="1" applyFill="1" applyBorder="1" applyAlignment="1">
      <alignment horizontal="right"/>
    </xf>
    <xf numFmtId="49" fontId="0" fillId="34" borderId="15" xfId="0" applyNumberFormat="1" applyFill="1" applyBorder="1" applyAlignment="1">
      <alignment horizontal="right"/>
    </xf>
    <xf numFmtId="0" fontId="57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57" fillId="0" borderId="15" xfId="0" applyFont="1" applyBorder="1" applyAlignment="1" quotePrefix="1">
      <alignment horizontal="center" vertical="center"/>
    </xf>
    <xf numFmtId="0" fontId="0" fillId="0" borderId="0" xfId="61" applyFont="1">
      <alignment vertical="center"/>
      <protection/>
    </xf>
    <xf numFmtId="49" fontId="0" fillId="0" borderId="0" xfId="61" applyNumberFormat="1" applyFont="1">
      <alignment vertical="center"/>
      <protection/>
    </xf>
    <xf numFmtId="0" fontId="0" fillId="0" borderId="0" xfId="61" applyFont="1">
      <alignment vertical="center"/>
      <protection/>
    </xf>
    <xf numFmtId="49" fontId="16" fillId="0" borderId="0" xfId="61" applyNumberFormat="1" applyFont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49" fontId="0" fillId="0" borderId="0" xfId="61" applyNumberFormat="1" applyFont="1">
      <alignment vertical="center"/>
      <protection/>
    </xf>
    <xf numFmtId="0" fontId="0" fillId="0" borderId="0" xfId="61" applyFont="1" applyBorder="1" applyAlignment="1">
      <alignment horizontal="left" vertical="center"/>
      <protection/>
    </xf>
    <xf numFmtId="49" fontId="16" fillId="0" borderId="16" xfId="61" applyNumberFormat="1" applyFont="1" applyBorder="1" applyAlignment="1">
      <alignment horizontal="left"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6" fillId="0" borderId="0" xfId="61" applyFont="1" applyAlignment="1">
      <alignment horizontal="right" vertical="center"/>
      <protection/>
    </xf>
    <xf numFmtId="0" fontId="56" fillId="0" borderId="20" xfId="61" applyFont="1" applyBorder="1" applyAlignment="1">
      <alignment horizontal="center" vertical="center"/>
      <protection/>
    </xf>
    <xf numFmtId="0" fontId="59" fillId="0" borderId="0" xfId="61" applyFont="1" applyAlignment="1">
      <alignment horizontal="right" vertical="center"/>
      <protection/>
    </xf>
    <xf numFmtId="0" fontId="56" fillId="0" borderId="23" xfId="61" applyFont="1" applyBorder="1" applyAlignment="1">
      <alignment horizontal="center" vertical="center"/>
      <protection/>
    </xf>
    <xf numFmtId="0" fontId="56" fillId="0" borderId="0" xfId="61" applyFont="1">
      <alignment vertical="center"/>
      <protection/>
    </xf>
    <xf numFmtId="0" fontId="58" fillId="33" borderId="0" xfId="61" applyFont="1" applyFill="1" applyAlignment="1">
      <alignment horizontal="center" vertical="center"/>
      <protection/>
    </xf>
    <xf numFmtId="0" fontId="58" fillId="0" borderId="0" xfId="62" applyFont="1" applyBorder="1" applyAlignment="1">
      <alignment horizontal="center" vertical="center"/>
      <protection/>
    </xf>
    <xf numFmtId="0" fontId="14" fillId="0" borderId="0" xfId="61" applyFont="1">
      <alignment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14" fillId="33" borderId="0" xfId="61" applyFont="1" applyFill="1">
      <alignment vertical="center"/>
      <protection/>
    </xf>
    <xf numFmtId="0" fontId="58" fillId="0" borderId="0" xfId="61" applyFont="1">
      <alignment vertical="center"/>
      <protection/>
    </xf>
    <xf numFmtId="0" fontId="58" fillId="0" borderId="0" xfId="62" applyFont="1" applyAlignment="1">
      <alignment horizontal="center" vertical="center"/>
      <protection/>
    </xf>
    <xf numFmtId="0" fontId="58" fillId="0" borderId="20" xfId="62" applyFont="1" applyBorder="1" applyAlignment="1">
      <alignment horizontal="center" vertical="center"/>
      <protection/>
    </xf>
    <xf numFmtId="0" fontId="58" fillId="0" borderId="20" xfId="61" applyFont="1" applyBorder="1" applyAlignment="1">
      <alignment horizontal="center" vertical="center"/>
      <protection/>
    </xf>
    <xf numFmtId="0" fontId="58" fillId="0" borderId="23" xfId="61" applyFont="1" applyBorder="1" applyAlignment="1">
      <alignment horizontal="center" vertical="center"/>
      <protection/>
    </xf>
    <xf numFmtId="0" fontId="58" fillId="0" borderId="22" xfId="61" applyFont="1" applyFill="1" applyBorder="1" applyAlignment="1">
      <alignment horizontal="center" vertical="center"/>
      <protection/>
    </xf>
    <xf numFmtId="0" fontId="58" fillId="0" borderId="0" xfId="61" applyFont="1" applyFill="1" applyAlignment="1">
      <alignment horizontal="center" vertical="center"/>
      <protection/>
    </xf>
    <xf numFmtId="0" fontId="58" fillId="0" borderId="0" xfId="61" applyFont="1" applyAlignment="1">
      <alignment horizontal="center" vertical="center"/>
      <protection/>
    </xf>
    <xf numFmtId="0" fontId="58" fillId="0" borderId="23" xfId="62" applyFont="1" applyBorder="1" applyAlignment="1">
      <alignment horizontal="center" vertical="center"/>
      <protection/>
    </xf>
    <xf numFmtId="0" fontId="58" fillId="0" borderId="20" xfId="61" applyFont="1" applyFill="1" applyBorder="1" applyAlignment="1">
      <alignment horizontal="center" vertical="center"/>
      <protection/>
    </xf>
    <xf numFmtId="0" fontId="58" fillId="0" borderId="0" xfId="62" applyFont="1" applyAlignment="1">
      <alignment horizontal="center"/>
      <protection/>
    </xf>
    <xf numFmtId="0" fontId="0" fillId="0" borderId="22" xfId="61" applyFont="1" applyBorder="1" applyAlignment="1">
      <alignment horizontal="center" vertical="center"/>
      <protection/>
    </xf>
    <xf numFmtId="0" fontId="56" fillId="0" borderId="0" xfId="61" applyFont="1" applyBorder="1">
      <alignment vertical="center"/>
      <protection/>
    </xf>
    <xf numFmtId="49" fontId="56" fillId="0" borderId="0" xfId="61" applyNumberFormat="1" applyFont="1" applyBorder="1" applyAlignment="1">
      <alignment horizontal="center" vertical="center"/>
      <protection/>
    </xf>
    <xf numFmtId="0" fontId="58" fillId="0" borderId="0" xfId="61" applyFont="1" applyBorder="1" applyAlignment="1">
      <alignment horizontal="center" vertical="center"/>
      <protection/>
    </xf>
    <xf numFmtId="0" fontId="56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>
      <alignment vertical="center"/>
      <protection/>
    </xf>
    <xf numFmtId="49" fontId="0" fillId="0" borderId="0" xfId="61" applyNumberFormat="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>
      <alignment vertical="center"/>
      <protection/>
    </xf>
    <xf numFmtId="49" fontId="0" fillId="0" borderId="0" xfId="61" applyNumberFormat="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vertical="center"/>
      <protection/>
    </xf>
    <xf numFmtId="0" fontId="14" fillId="0" borderId="0" xfId="61" applyFont="1" applyBorder="1">
      <alignment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14" fillId="0" borderId="20" xfId="61" applyFont="1" applyBorder="1" applyAlignment="1">
      <alignment horizontal="center" vertical="center"/>
      <protection/>
    </xf>
    <xf numFmtId="0" fontId="14" fillId="0" borderId="25" xfId="61" applyFont="1" applyBorder="1" applyAlignment="1">
      <alignment vertical="center"/>
      <protection/>
    </xf>
    <xf numFmtId="0" fontId="14" fillId="0" borderId="0" xfId="61" applyFont="1" applyBorder="1" applyAlignment="1">
      <alignment vertical="center"/>
      <protection/>
    </xf>
    <xf numFmtId="49" fontId="0" fillId="0" borderId="0" xfId="61" applyNumberFormat="1" applyFont="1" applyBorder="1" applyAlignment="1">
      <alignment horizontal="center" vertical="center"/>
      <protection/>
    </xf>
    <xf numFmtId="49" fontId="0" fillId="0" borderId="0" xfId="61" applyNumberFormat="1" applyFont="1" applyAlignment="1">
      <alignment horizontal="center" vertical="center"/>
      <protection/>
    </xf>
    <xf numFmtId="0" fontId="0" fillId="0" borderId="0" xfId="61" applyFont="1" applyBorder="1" applyAlignment="1">
      <alignment horizontal="left" vertical="center"/>
      <protection/>
    </xf>
    <xf numFmtId="49" fontId="0" fillId="0" borderId="0" xfId="61" applyNumberFormat="1" applyFont="1" applyBorder="1">
      <alignment vertical="center"/>
      <protection/>
    </xf>
    <xf numFmtId="0" fontId="59" fillId="0" borderId="0" xfId="61" applyFont="1" applyBorder="1" applyAlignment="1">
      <alignment horizontal="right" vertical="center"/>
      <protection/>
    </xf>
    <xf numFmtId="0" fontId="58" fillId="0" borderId="0" xfId="61" applyFont="1" applyFill="1" applyBorder="1">
      <alignment vertical="center"/>
      <protection/>
    </xf>
    <xf numFmtId="0" fontId="58" fillId="33" borderId="20" xfId="61" applyFont="1" applyFill="1" applyBorder="1" applyAlignment="1">
      <alignment horizontal="center" vertical="center"/>
      <protection/>
    </xf>
    <xf numFmtId="0" fontId="58" fillId="33" borderId="23" xfId="61" applyFont="1" applyFill="1" applyBorder="1" applyAlignment="1">
      <alignment horizontal="center" vertical="center"/>
      <protection/>
    </xf>
    <xf numFmtId="0" fontId="56" fillId="33" borderId="0" xfId="61" applyFont="1" applyFill="1" applyAlignment="1">
      <alignment horizontal="center" vertical="center"/>
      <protection/>
    </xf>
    <xf numFmtId="0" fontId="14" fillId="0" borderId="0" xfId="61" applyFont="1" applyFill="1">
      <alignment vertical="center"/>
      <protection/>
    </xf>
    <xf numFmtId="0" fontId="58" fillId="0" borderId="0" xfId="61" applyFont="1" applyBorder="1">
      <alignment vertical="center"/>
      <protection/>
    </xf>
    <xf numFmtId="0" fontId="18" fillId="0" borderId="0" xfId="61" applyFont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18" fillId="0" borderId="0" xfId="61" applyFont="1" applyAlignment="1">
      <alignment horizontal="left" vertical="center"/>
      <protection/>
    </xf>
    <xf numFmtId="49" fontId="14" fillId="0" borderId="0" xfId="61" applyNumberFormat="1" applyFont="1">
      <alignment vertical="center"/>
      <protection/>
    </xf>
    <xf numFmtId="0" fontId="58" fillId="0" borderId="20" xfId="62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center"/>
    </xf>
    <xf numFmtId="0" fontId="0" fillId="0" borderId="15" xfId="62" applyFont="1" applyBorder="1" applyAlignment="1">
      <alignment horizontal="center"/>
      <protection/>
    </xf>
    <xf numFmtId="0" fontId="0" fillId="0" borderId="15" xfId="62" applyFont="1" applyBorder="1" applyAlignment="1" quotePrefix="1">
      <alignment horizontal="center" vertical="center"/>
      <protection/>
    </xf>
    <xf numFmtId="0" fontId="14" fillId="0" borderId="15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17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61" applyFont="1" applyBorder="1" applyAlignment="1">
      <alignment horizontal="right" vertical="center"/>
      <protection/>
    </xf>
    <xf numFmtId="49" fontId="0" fillId="0" borderId="15" xfId="61" applyNumberFormat="1" applyFont="1" applyBorder="1" applyAlignment="1">
      <alignment horizontal="center" vertical="center"/>
      <protection/>
    </xf>
    <xf numFmtId="49" fontId="0" fillId="0" borderId="15" xfId="61" applyNumberFormat="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56" fillId="0" borderId="24" xfId="61" applyFont="1" applyBorder="1" applyAlignment="1">
      <alignment horizontal="right" vertical="center"/>
      <protection/>
    </xf>
    <xf numFmtId="49" fontId="56" fillId="0" borderId="15" xfId="61" applyNumberFormat="1" applyFont="1" applyBorder="1" applyAlignment="1">
      <alignment horizontal="center" vertical="center"/>
      <protection/>
    </xf>
    <xf numFmtId="0" fontId="56" fillId="0" borderId="20" xfId="61" applyFont="1" applyBorder="1" applyAlignment="1">
      <alignment horizontal="center" vertical="center"/>
      <protection/>
    </xf>
    <xf numFmtId="0" fontId="56" fillId="0" borderId="22" xfId="61" applyFont="1" applyBorder="1" applyAlignment="1">
      <alignment horizontal="center" vertical="center"/>
      <protection/>
    </xf>
    <xf numFmtId="0" fontId="56" fillId="0" borderId="23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49" fontId="56" fillId="0" borderId="20" xfId="61" applyNumberFormat="1" applyFont="1" applyBorder="1" applyAlignment="1">
      <alignment horizontal="center" vertical="center"/>
      <protection/>
    </xf>
    <xf numFmtId="49" fontId="56" fillId="0" borderId="22" xfId="61" applyNumberFormat="1" applyFont="1" applyBorder="1" applyAlignment="1">
      <alignment horizontal="center" vertical="center"/>
      <protection/>
    </xf>
    <xf numFmtId="49" fontId="56" fillId="0" borderId="23" xfId="61" applyNumberFormat="1" applyFont="1" applyBorder="1" applyAlignment="1">
      <alignment horizontal="center" vertical="center"/>
      <protection/>
    </xf>
    <xf numFmtId="49" fontId="0" fillId="0" borderId="0" xfId="61" applyNumberFormat="1" applyFont="1" applyBorder="1" applyAlignment="1" quotePrefix="1">
      <alignment horizontal="center" vertical="center"/>
      <protection/>
    </xf>
    <xf numFmtId="49" fontId="0" fillId="0" borderId="0" xfId="61" applyNumberFormat="1" applyFont="1" applyBorder="1" applyAlignment="1">
      <alignment horizontal="center" vertical="center"/>
      <protection/>
    </xf>
    <xf numFmtId="49" fontId="0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Alignment="1">
      <alignment horizontal="left" vertical="center"/>
      <protection/>
    </xf>
    <xf numFmtId="49" fontId="56" fillId="0" borderId="26" xfId="61" applyNumberFormat="1" applyFont="1" applyBorder="1" applyAlignment="1">
      <alignment horizontal="center" vertical="center"/>
      <protection/>
    </xf>
    <xf numFmtId="0" fontId="56" fillId="0" borderId="15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right" vertical="center"/>
      <protection/>
    </xf>
    <xf numFmtId="0" fontId="56" fillId="0" borderId="0" xfId="61" applyFont="1" applyBorder="1" applyAlignment="1">
      <alignment horizontal="right" vertical="center"/>
      <protection/>
    </xf>
    <xf numFmtId="49" fontId="56" fillId="0" borderId="0" xfId="61" applyNumberFormat="1" applyFont="1" applyBorder="1" applyAlignment="1" quotePrefix="1">
      <alignment horizontal="center" vertical="center"/>
      <protection/>
    </xf>
    <xf numFmtId="49" fontId="56" fillId="0" borderId="0" xfId="61" applyNumberFormat="1" applyFont="1" applyBorder="1" applyAlignment="1">
      <alignment horizontal="center" vertical="center"/>
      <protection/>
    </xf>
    <xf numFmtId="0" fontId="56" fillId="0" borderId="0" xfId="61" applyFont="1" applyBorder="1" applyAlignment="1">
      <alignment horizontal="center" vertical="center"/>
      <protection/>
    </xf>
    <xf numFmtId="49" fontId="56" fillId="33" borderId="15" xfId="61" applyNumberFormat="1" applyFont="1" applyFill="1" applyBorder="1" applyAlignment="1">
      <alignment horizontal="center" vertical="center"/>
      <protection/>
    </xf>
    <xf numFmtId="0" fontId="56" fillId="33" borderId="20" xfId="61" applyFont="1" applyFill="1" applyBorder="1" applyAlignment="1">
      <alignment horizontal="center" vertical="center"/>
      <protection/>
    </xf>
    <xf numFmtId="0" fontId="56" fillId="33" borderId="22" xfId="61" applyFont="1" applyFill="1" applyBorder="1" applyAlignment="1">
      <alignment horizontal="center" vertical="center"/>
      <protection/>
    </xf>
    <xf numFmtId="0" fontId="56" fillId="33" borderId="23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right" vertical="center"/>
      <protection/>
    </xf>
    <xf numFmtId="0" fontId="56" fillId="0" borderId="24" xfId="61" applyFont="1" applyFill="1" applyBorder="1" applyAlignment="1">
      <alignment horizontal="right" vertical="center"/>
      <protection/>
    </xf>
    <xf numFmtId="49" fontId="0" fillId="0" borderId="20" xfId="61" applyNumberFormat="1" applyFont="1" applyBorder="1" applyAlignment="1">
      <alignment horizontal="center" vertical="center"/>
      <protection/>
    </xf>
    <xf numFmtId="49" fontId="0" fillId="0" borderId="22" xfId="61" applyNumberFormat="1" applyFont="1" applyBorder="1" applyAlignment="1">
      <alignment horizontal="center" vertical="center"/>
      <protection/>
    </xf>
    <xf numFmtId="49" fontId="0" fillId="0" borderId="23" xfId="61" applyNumberFormat="1" applyFont="1" applyBorder="1" applyAlignment="1">
      <alignment horizontal="center" vertical="center"/>
      <protection/>
    </xf>
    <xf numFmtId="0" fontId="60" fillId="0" borderId="0" xfId="61" applyFont="1" applyBorder="1" applyAlignment="1">
      <alignment horizontal="center" vertical="center"/>
      <protection/>
    </xf>
    <xf numFmtId="0" fontId="3" fillId="0" borderId="0" xfId="61" applyFont="1" applyAlignment="1">
      <alignment horizontal="left" vertical="center"/>
      <protection/>
    </xf>
    <xf numFmtId="0" fontId="17" fillId="0" borderId="0" xfId="61" applyFont="1" applyBorder="1" applyAlignment="1">
      <alignment horizontal="left" vertical="center"/>
      <protection/>
    </xf>
    <xf numFmtId="0" fontId="15" fillId="0" borderId="0" xfId="61" applyFont="1" applyBorder="1" applyAlignment="1">
      <alignment horizontal="left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right" vertical="center"/>
      <protection/>
    </xf>
    <xf numFmtId="0" fontId="56" fillId="0" borderId="22" xfId="61" applyFont="1" applyBorder="1" applyAlignment="1">
      <alignment horizontal="right" vertical="center"/>
      <protection/>
    </xf>
    <xf numFmtId="0" fontId="0" fillId="33" borderId="24" xfId="61" applyFont="1" applyFill="1" applyBorder="1" applyAlignment="1">
      <alignment horizontal="right" vertical="center"/>
      <protection/>
    </xf>
    <xf numFmtId="0" fontId="15" fillId="0" borderId="0" xfId="61" applyFont="1" applyAlignment="1">
      <alignment horizontal="left" vertical="center"/>
      <protection/>
    </xf>
    <xf numFmtId="0" fontId="2" fillId="0" borderId="0" xfId="61" applyFont="1" applyAlignment="1">
      <alignment horizontal="left" vertical="center"/>
      <protection/>
    </xf>
    <xf numFmtId="0" fontId="8" fillId="0" borderId="0" xfId="64" applyFont="1" applyBorder="1" applyAlignment="1">
      <alignment horizontal="center" vertical="center"/>
      <protection/>
    </xf>
    <xf numFmtId="0" fontId="13" fillId="0" borderId="16" xfId="0" applyFont="1" applyBorder="1" applyAlignment="1">
      <alignment horizontal="left"/>
    </xf>
    <xf numFmtId="0" fontId="8" fillId="0" borderId="0" xfId="64" applyFont="1" applyAlignment="1">
      <alignment horizontal="center" vertical="center"/>
      <protection/>
    </xf>
    <xf numFmtId="0" fontId="8" fillId="0" borderId="27" xfId="64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5" xfId="62"/>
    <cellStyle name="標準_５年男" xfId="63"/>
    <cellStyle name="標準_オープン1・２年" xfId="64"/>
    <cellStyle name="標準_オープン５年" xfId="65"/>
    <cellStyle name="標準_オープン６年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ys0601@yahoo.co.jp" TargetMode="External" /><Relationship Id="rId2" Type="http://schemas.openxmlformats.org/officeDocument/2006/relationships/hyperlink" Target="mailto:httokuda@lilac.ocn.ne.jp" TargetMode="External" /><Relationship Id="rId3" Type="http://schemas.openxmlformats.org/officeDocument/2006/relationships/hyperlink" Target="mailto:httokuda@lilac.ocn.ne.jp" TargetMode="External" /><Relationship Id="rId4" Type="http://schemas.openxmlformats.org/officeDocument/2006/relationships/hyperlink" Target="mailto:cxxfm@yahoo.co.jp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ys0601@yahoo.co.jp" TargetMode="External" /><Relationship Id="rId2" Type="http://schemas.openxmlformats.org/officeDocument/2006/relationships/hyperlink" Target="mailto:httokuda@lilac.ocn.ne.jp" TargetMode="External" /><Relationship Id="rId3" Type="http://schemas.openxmlformats.org/officeDocument/2006/relationships/hyperlink" Target="mailto:httokuda@lilac.ocn.ne.jp" TargetMode="External" /><Relationship Id="rId4" Type="http://schemas.openxmlformats.org/officeDocument/2006/relationships/hyperlink" Target="mailto:komaki-h@amigo2.ne.jp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125" style="32" customWidth="1"/>
    <col min="2" max="2" width="6.75390625" style="32" bestFit="1" customWidth="1"/>
    <col min="3" max="3" width="15.75390625" style="32" bestFit="1" customWidth="1"/>
    <col min="4" max="4" width="24.625" style="32" bestFit="1" customWidth="1"/>
    <col min="5" max="5" width="10.625" style="120" customWidth="1"/>
    <col min="6" max="6" width="7.75390625" style="74" customWidth="1"/>
    <col min="7" max="7" width="11.875" style="32" customWidth="1"/>
    <col min="8" max="8" width="10.625" style="32" customWidth="1"/>
    <col min="9" max="9" width="6.75390625" style="32" customWidth="1"/>
    <col min="10" max="10" width="9.25390625" style="32" customWidth="1"/>
    <col min="11" max="11" width="10.625" style="32" customWidth="1"/>
    <col min="12" max="13" width="9.25390625" style="32" customWidth="1"/>
    <col min="14" max="14" width="13.75390625" style="32" bestFit="1" customWidth="1"/>
    <col min="15" max="16384" width="9.00390625" style="32" customWidth="1"/>
  </cols>
  <sheetData>
    <row r="1" spans="2:6" ht="17.25">
      <c r="B1" s="299" t="s">
        <v>662</v>
      </c>
      <c r="C1" s="299"/>
      <c r="D1" s="299"/>
      <c r="E1" s="299"/>
      <c r="F1" s="150"/>
    </row>
    <row r="2" ht="17.25"/>
    <row r="3" spans="1:13" ht="17.25">
      <c r="A3" s="32" t="s">
        <v>17</v>
      </c>
      <c r="E3" s="120" t="s">
        <v>18</v>
      </c>
      <c r="H3" s="32" t="s">
        <v>19</v>
      </c>
      <c r="K3" s="32" t="s">
        <v>20</v>
      </c>
      <c r="M3" s="32" t="s">
        <v>21</v>
      </c>
    </row>
    <row r="4" spans="1:12" ht="17.25">
      <c r="A4" s="32" t="s">
        <v>22</v>
      </c>
      <c r="B4" s="32" t="s">
        <v>23</v>
      </c>
      <c r="C4" s="32" t="s">
        <v>24</v>
      </c>
      <c r="D4" s="32" t="s">
        <v>25</v>
      </c>
      <c r="E4" s="151" t="s">
        <v>26</v>
      </c>
      <c r="F4" s="75" t="s">
        <v>236</v>
      </c>
      <c r="G4" s="32" t="s">
        <v>27</v>
      </c>
      <c r="H4" s="32" t="s">
        <v>28</v>
      </c>
      <c r="I4" s="75" t="s">
        <v>236</v>
      </c>
      <c r="J4" s="32" t="s">
        <v>27</v>
      </c>
      <c r="K4" s="32" t="s">
        <v>29</v>
      </c>
      <c r="L4" s="32" t="s">
        <v>27</v>
      </c>
    </row>
    <row r="5" spans="1:14" ht="17.25" customHeight="1">
      <c r="A5" s="175">
        <v>1</v>
      </c>
      <c r="B5" s="156" t="s">
        <v>283</v>
      </c>
      <c r="C5" s="157" t="s">
        <v>290</v>
      </c>
      <c r="D5" s="158" t="s">
        <v>297</v>
      </c>
      <c r="E5" s="117">
        <v>8.84</v>
      </c>
      <c r="F5" s="59" t="s">
        <v>720</v>
      </c>
      <c r="G5" s="138">
        <f aca="true" t="shared" si="0" ref="G5:G18">ROUND(25.4347*(25.5-E5*2.1)^1.34,0)</f>
        <v>341</v>
      </c>
      <c r="H5" s="60">
        <v>2.31</v>
      </c>
      <c r="I5" s="59" t="s">
        <v>781</v>
      </c>
      <c r="J5" s="138">
        <f aca="true" t="shared" si="1" ref="J5:J18">ROUND(0.14354*(100*H5-1.77)^1.385,0)</f>
        <v>267</v>
      </c>
      <c r="K5" s="61">
        <v>19.88</v>
      </c>
      <c r="L5" s="138">
        <f aca="true" t="shared" si="2" ref="L5:L18">ROUND(10.14*(K5-3)^1.02,0)</f>
        <v>181</v>
      </c>
      <c r="M5" s="138">
        <f aca="true" t="shared" si="3" ref="M5:M18">ROUND(G5+J5+L5,0)</f>
        <v>789</v>
      </c>
      <c r="N5" s="158" t="s">
        <v>783</v>
      </c>
    </row>
    <row r="6" spans="1:14" ht="17.25" customHeight="1">
      <c r="A6" s="175">
        <v>2</v>
      </c>
      <c r="B6" s="156" t="s">
        <v>284</v>
      </c>
      <c r="C6" s="157" t="s">
        <v>291</v>
      </c>
      <c r="D6" s="159" t="s">
        <v>298</v>
      </c>
      <c r="E6" s="117">
        <v>9.62</v>
      </c>
      <c r="F6" s="59" t="s">
        <v>720</v>
      </c>
      <c r="G6" s="138">
        <f t="shared" si="0"/>
        <v>238</v>
      </c>
      <c r="H6" s="60">
        <v>2.69</v>
      </c>
      <c r="I6" s="59" t="s">
        <v>781</v>
      </c>
      <c r="J6" s="138">
        <f t="shared" si="1"/>
        <v>330</v>
      </c>
      <c r="K6" s="61">
        <v>16.92</v>
      </c>
      <c r="L6" s="138">
        <f t="shared" si="2"/>
        <v>149</v>
      </c>
      <c r="M6" s="138">
        <f t="shared" si="3"/>
        <v>717</v>
      </c>
      <c r="N6" s="158" t="s">
        <v>784</v>
      </c>
    </row>
    <row r="7" spans="1:14" ht="17.25" customHeight="1">
      <c r="A7" s="175">
        <v>3</v>
      </c>
      <c r="B7" s="156" t="s">
        <v>285</v>
      </c>
      <c r="C7" s="157" t="s">
        <v>292</v>
      </c>
      <c r="D7" s="160" t="s">
        <v>299</v>
      </c>
      <c r="E7" s="117">
        <v>9.62</v>
      </c>
      <c r="F7" s="59" t="s">
        <v>271</v>
      </c>
      <c r="G7" s="138">
        <f t="shared" si="0"/>
        <v>238</v>
      </c>
      <c r="H7" s="60">
        <v>2.6</v>
      </c>
      <c r="I7" s="59" t="s">
        <v>781</v>
      </c>
      <c r="J7" s="138">
        <f t="shared" si="1"/>
        <v>314</v>
      </c>
      <c r="K7" s="61">
        <v>19.17</v>
      </c>
      <c r="L7" s="138">
        <f t="shared" si="2"/>
        <v>173</v>
      </c>
      <c r="M7" s="138">
        <f t="shared" si="3"/>
        <v>725</v>
      </c>
      <c r="N7" s="186" t="s">
        <v>785</v>
      </c>
    </row>
    <row r="8" spans="1:14" ht="17.25" customHeight="1">
      <c r="A8" s="175">
        <v>4</v>
      </c>
      <c r="B8" s="156" t="s">
        <v>286</v>
      </c>
      <c r="C8" s="157" t="s">
        <v>293</v>
      </c>
      <c r="D8" s="158" t="s">
        <v>300</v>
      </c>
      <c r="E8" s="117">
        <v>10.15</v>
      </c>
      <c r="F8" s="59" t="s">
        <v>271</v>
      </c>
      <c r="G8" s="138">
        <f t="shared" si="0"/>
        <v>173</v>
      </c>
      <c r="H8" s="60">
        <v>2.47</v>
      </c>
      <c r="I8" s="59" t="s">
        <v>782</v>
      </c>
      <c r="J8" s="138">
        <f t="shared" si="1"/>
        <v>293</v>
      </c>
      <c r="K8" s="61">
        <v>23.66</v>
      </c>
      <c r="L8" s="138">
        <f t="shared" si="2"/>
        <v>223</v>
      </c>
      <c r="M8" s="138">
        <f t="shared" si="3"/>
        <v>689</v>
      </c>
      <c r="N8" s="186" t="s">
        <v>786</v>
      </c>
    </row>
    <row r="9" spans="1:14" ht="17.25" customHeight="1">
      <c r="A9" s="175">
        <v>5</v>
      </c>
      <c r="B9" s="156" t="s">
        <v>287</v>
      </c>
      <c r="C9" s="157" t="s">
        <v>294</v>
      </c>
      <c r="D9" s="159" t="s">
        <v>301</v>
      </c>
      <c r="E9" s="117">
        <v>9.14</v>
      </c>
      <c r="F9" s="59" t="s">
        <v>271</v>
      </c>
      <c r="G9" s="138">
        <f t="shared" si="0"/>
        <v>300</v>
      </c>
      <c r="H9" s="60">
        <v>2.46</v>
      </c>
      <c r="I9" s="59" t="s">
        <v>782</v>
      </c>
      <c r="J9" s="138">
        <f t="shared" si="1"/>
        <v>291</v>
      </c>
      <c r="K9" s="61">
        <v>29.02</v>
      </c>
      <c r="L9" s="138">
        <f t="shared" si="2"/>
        <v>282</v>
      </c>
      <c r="M9" s="138">
        <f t="shared" si="3"/>
        <v>873</v>
      </c>
      <c r="N9" s="158" t="s">
        <v>787</v>
      </c>
    </row>
    <row r="10" spans="1:14" ht="17.25" customHeight="1">
      <c r="A10" s="175">
        <v>6</v>
      </c>
      <c r="B10" s="156" t="s">
        <v>288</v>
      </c>
      <c r="C10" s="157" t="s">
        <v>295</v>
      </c>
      <c r="D10" s="158" t="s">
        <v>302</v>
      </c>
      <c r="E10" s="117">
        <v>9.4</v>
      </c>
      <c r="F10" s="59" t="s">
        <v>271</v>
      </c>
      <c r="G10" s="138">
        <f t="shared" si="0"/>
        <v>266</v>
      </c>
      <c r="H10" s="60">
        <v>2.02</v>
      </c>
      <c r="I10" s="59" t="s">
        <v>781</v>
      </c>
      <c r="J10" s="138">
        <f t="shared" si="1"/>
        <v>221</v>
      </c>
      <c r="K10" s="61">
        <v>21.1</v>
      </c>
      <c r="L10" s="138">
        <f t="shared" si="2"/>
        <v>194</v>
      </c>
      <c r="M10" s="138">
        <f t="shared" si="3"/>
        <v>681</v>
      </c>
      <c r="N10" s="158" t="s">
        <v>788</v>
      </c>
    </row>
    <row r="11" spans="1:14" ht="17.25" customHeight="1">
      <c r="A11" s="175">
        <v>7</v>
      </c>
      <c r="B11" s="156" t="s">
        <v>289</v>
      </c>
      <c r="C11" s="157" t="s">
        <v>296</v>
      </c>
      <c r="D11" s="158" t="s">
        <v>303</v>
      </c>
      <c r="E11" s="117">
        <v>9.15</v>
      </c>
      <c r="F11" s="59" t="s">
        <v>271</v>
      </c>
      <c r="G11" s="138">
        <f t="shared" si="0"/>
        <v>299</v>
      </c>
      <c r="H11" s="60">
        <v>2.84</v>
      </c>
      <c r="I11" s="59" t="s">
        <v>781</v>
      </c>
      <c r="J11" s="138">
        <f t="shared" si="1"/>
        <v>356</v>
      </c>
      <c r="K11" s="61">
        <v>35.66</v>
      </c>
      <c r="L11" s="138">
        <f t="shared" si="2"/>
        <v>355</v>
      </c>
      <c r="M11" s="138">
        <f t="shared" si="3"/>
        <v>1010</v>
      </c>
      <c r="N11" s="158" t="s">
        <v>789</v>
      </c>
    </row>
    <row r="12" spans="1:14" ht="17.25" customHeight="1">
      <c r="A12" s="175">
        <v>8</v>
      </c>
      <c r="B12" s="156" t="s">
        <v>304</v>
      </c>
      <c r="C12" s="157" t="s">
        <v>310</v>
      </c>
      <c r="D12" s="160" t="s">
        <v>316</v>
      </c>
      <c r="E12" s="117">
        <v>9.3</v>
      </c>
      <c r="F12" s="59" t="s">
        <v>721</v>
      </c>
      <c r="G12" s="138">
        <f t="shared" si="0"/>
        <v>279</v>
      </c>
      <c r="H12" s="60">
        <v>2.73</v>
      </c>
      <c r="I12" s="59" t="s">
        <v>780</v>
      </c>
      <c r="J12" s="138">
        <f t="shared" si="1"/>
        <v>337</v>
      </c>
      <c r="K12" s="61">
        <v>14.2</v>
      </c>
      <c r="L12" s="138">
        <f t="shared" si="2"/>
        <v>119</v>
      </c>
      <c r="M12" s="138">
        <f t="shared" si="3"/>
        <v>735</v>
      </c>
      <c r="N12" s="186" t="s">
        <v>790</v>
      </c>
    </row>
    <row r="13" spans="1:14" ht="17.25" customHeight="1">
      <c r="A13" s="175">
        <v>9</v>
      </c>
      <c r="B13" s="156" t="s">
        <v>305</v>
      </c>
      <c r="C13" s="157" t="s">
        <v>311</v>
      </c>
      <c r="D13" s="159" t="s">
        <v>301</v>
      </c>
      <c r="E13" s="117">
        <v>8.9</v>
      </c>
      <c r="F13" s="59" t="s">
        <v>721</v>
      </c>
      <c r="G13" s="138">
        <f t="shared" si="0"/>
        <v>333</v>
      </c>
      <c r="H13" s="60">
        <v>3.18</v>
      </c>
      <c r="I13" s="59" t="s">
        <v>781</v>
      </c>
      <c r="J13" s="138">
        <f t="shared" si="1"/>
        <v>416</v>
      </c>
      <c r="K13" s="61">
        <v>21.18</v>
      </c>
      <c r="L13" s="138">
        <f t="shared" si="2"/>
        <v>195</v>
      </c>
      <c r="M13" s="138">
        <f t="shared" si="3"/>
        <v>944</v>
      </c>
      <c r="N13" s="158" t="s">
        <v>791</v>
      </c>
    </row>
    <row r="14" spans="1:14" ht="17.25" customHeight="1">
      <c r="A14" s="175">
        <v>10</v>
      </c>
      <c r="B14" s="156" t="s">
        <v>306</v>
      </c>
      <c r="C14" s="157" t="s">
        <v>312</v>
      </c>
      <c r="D14" s="158" t="s">
        <v>297</v>
      </c>
      <c r="E14" s="117">
        <v>9.02</v>
      </c>
      <c r="F14" s="59" t="s">
        <v>722</v>
      </c>
      <c r="G14" s="138">
        <f t="shared" si="0"/>
        <v>316</v>
      </c>
      <c r="H14" s="60">
        <v>2.88</v>
      </c>
      <c r="I14" s="59" t="s">
        <v>781</v>
      </c>
      <c r="J14" s="138">
        <f t="shared" si="1"/>
        <v>363</v>
      </c>
      <c r="K14" s="61">
        <v>16.66</v>
      </c>
      <c r="L14" s="138">
        <f t="shared" si="2"/>
        <v>146</v>
      </c>
      <c r="M14" s="138">
        <f t="shared" si="3"/>
        <v>825</v>
      </c>
      <c r="N14" s="186" t="s">
        <v>792</v>
      </c>
    </row>
    <row r="15" spans="1:14" ht="17.25" customHeight="1">
      <c r="A15" s="175">
        <v>11</v>
      </c>
      <c r="B15" s="156" t="s">
        <v>307</v>
      </c>
      <c r="C15" s="157" t="s">
        <v>313</v>
      </c>
      <c r="D15" s="158" t="s">
        <v>302</v>
      </c>
      <c r="E15" s="117">
        <v>8.53</v>
      </c>
      <c r="F15" s="59" t="s">
        <v>722</v>
      </c>
      <c r="G15" s="138">
        <f t="shared" si="0"/>
        <v>384</v>
      </c>
      <c r="H15" s="60">
        <v>3.35</v>
      </c>
      <c r="I15" s="59" t="s">
        <v>781</v>
      </c>
      <c r="J15" s="138">
        <f t="shared" si="1"/>
        <v>448</v>
      </c>
      <c r="K15" s="61">
        <v>30.5</v>
      </c>
      <c r="L15" s="138">
        <f t="shared" si="2"/>
        <v>298</v>
      </c>
      <c r="M15" s="138">
        <f t="shared" si="3"/>
        <v>1130</v>
      </c>
      <c r="N15" s="186" t="s">
        <v>793</v>
      </c>
    </row>
    <row r="16" spans="1:14" ht="17.25" customHeight="1">
      <c r="A16" s="175">
        <v>12</v>
      </c>
      <c r="B16" s="156" t="s">
        <v>308</v>
      </c>
      <c r="C16" s="157" t="s">
        <v>314</v>
      </c>
      <c r="D16" s="158" t="s">
        <v>297</v>
      </c>
      <c r="E16" s="117">
        <v>9.03</v>
      </c>
      <c r="F16" s="59" t="s">
        <v>722</v>
      </c>
      <c r="G16" s="138">
        <f t="shared" si="0"/>
        <v>315</v>
      </c>
      <c r="H16" s="60">
        <v>2.64</v>
      </c>
      <c r="I16" s="59" t="s">
        <v>781</v>
      </c>
      <c r="J16" s="138">
        <f t="shared" si="1"/>
        <v>321</v>
      </c>
      <c r="K16" s="61">
        <v>17.36</v>
      </c>
      <c r="L16" s="138">
        <f t="shared" si="2"/>
        <v>154</v>
      </c>
      <c r="M16" s="138">
        <f t="shared" si="3"/>
        <v>790</v>
      </c>
      <c r="N16" s="158" t="s">
        <v>794</v>
      </c>
    </row>
    <row r="17" spans="1:14" ht="17.25" customHeight="1">
      <c r="A17" s="175">
        <v>13</v>
      </c>
      <c r="B17" s="156" t="s">
        <v>309</v>
      </c>
      <c r="C17" s="157" t="s">
        <v>315</v>
      </c>
      <c r="D17" s="158" t="s">
        <v>317</v>
      </c>
      <c r="E17" s="117">
        <v>9.19</v>
      </c>
      <c r="F17" s="59" t="s">
        <v>722</v>
      </c>
      <c r="G17" s="138">
        <f t="shared" si="0"/>
        <v>293</v>
      </c>
      <c r="H17" s="60">
        <v>1.97</v>
      </c>
      <c r="I17" s="59" t="s">
        <v>781</v>
      </c>
      <c r="J17" s="138">
        <f t="shared" si="1"/>
        <v>213</v>
      </c>
      <c r="K17" s="61">
        <v>19.16</v>
      </c>
      <c r="L17" s="138">
        <f t="shared" si="2"/>
        <v>173</v>
      </c>
      <c r="M17" s="138">
        <f t="shared" si="3"/>
        <v>679</v>
      </c>
      <c r="N17" s="186" t="s">
        <v>795</v>
      </c>
    </row>
    <row r="18" spans="1:14" ht="17.25" customHeight="1">
      <c r="A18" s="175">
        <v>14</v>
      </c>
      <c r="B18" s="156" t="s">
        <v>318</v>
      </c>
      <c r="C18" s="157" t="s">
        <v>324</v>
      </c>
      <c r="D18" s="158" t="s">
        <v>301</v>
      </c>
      <c r="E18" s="117">
        <v>10.34</v>
      </c>
      <c r="F18" s="59" t="s">
        <v>724</v>
      </c>
      <c r="G18" s="138">
        <f t="shared" si="0"/>
        <v>151</v>
      </c>
      <c r="H18" s="60">
        <v>2.24</v>
      </c>
      <c r="I18" s="59" t="s">
        <v>781</v>
      </c>
      <c r="J18" s="138">
        <f t="shared" si="1"/>
        <v>255</v>
      </c>
      <c r="K18" s="61">
        <v>9.51</v>
      </c>
      <c r="L18" s="138">
        <f t="shared" si="2"/>
        <v>69</v>
      </c>
      <c r="M18" s="138">
        <f t="shared" si="3"/>
        <v>475</v>
      </c>
      <c r="N18" s="186" t="s">
        <v>796</v>
      </c>
    </row>
    <row r="19" spans="1:14" ht="17.25" customHeight="1">
      <c r="A19" s="175">
        <v>15</v>
      </c>
      <c r="B19" s="180" t="s">
        <v>319</v>
      </c>
      <c r="C19" s="181" t="s">
        <v>325</v>
      </c>
      <c r="D19" s="182" t="s">
        <v>297</v>
      </c>
      <c r="E19" s="193"/>
      <c r="F19" s="194"/>
      <c r="G19" s="195"/>
      <c r="H19" s="196"/>
      <c r="I19" s="194"/>
      <c r="J19" s="195"/>
      <c r="K19" s="197"/>
      <c r="L19" s="195"/>
      <c r="M19" s="195"/>
      <c r="N19" s="182" t="s">
        <v>797</v>
      </c>
    </row>
    <row r="20" spans="1:14" ht="17.25" customHeight="1">
      <c r="A20" s="175">
        <v>16</v>
      </c>
      <c r="B20" s="156" t="s">
        <v>320</v>
      </c>
      <c r="C20" s="157" t="s">
        <v>326</v>
      </c>
      <c r="D20" s="158" t="s">
        <v>302</v>
      </c>
      <c r="E20" s="117">
        <v>9.66</v>
      </c>
      <c r="F20" s="59" t="s">
        <v>724</v>
      </c>
      <c r="G20" s="138">
        <f>ROUND(25.4347*(25.5-E20*2.1)^1.34,0)</f>
        <v>233</v>
      </c>
      <c r="H20" s="60">
        <v>2.5</v>
      </c>
      <c r="I20" s="59" t="s">
        <v>781</v>
      </c>
      <c r="J20" s="138">
        <f>ROUND(0.14354*(100*H20-1.77)^1.385,0)</f>
        <v>298</v>
      </c>
      <c r="K20" s="61">
        <v>30.63</v>
      </c>
      <c r="L20" s="138">
        <f>ROUND(10.14*(K20-3)^1.02,0)</f>
        <v>299</v>
      </c>
      <c r="M20" s="138">
        <f>ROUND(G20+J20+L20,0)</f>
        <v>830</v>
      </c>
      <c r="N20" s="186" t="s">
        <v>798</v>
      </c>
    </row>
    <row r="21" spans="1:14" ht="17.25" customHeight="1">
      <c r="A21" s="175">
        <v>17</v>
      </c>
      <c r="B21" s="156" t="s">
        <v>321</v>
      </c>
      <c r="C21" s="157" t="s">
        <v>327</v>
      </c>
      <c r="D21" s="160" t="s">
        <v>303</v>
      </c>
      <c r="E21" s="117">
        <v>9.66</v>
      </c>
      <c r="F21" s="59" t="s">
        <v>723</v>
      </c>
      <c r="G21" s="138">
        <f>ROUND(25.4347*(25.5-E21*2.1)^1.34,0)</f>
        <v>233</v>
      </c>
      <c r="H21" s="60">
        <v>2.1</v>
      </c>
      <c r="I21" s="59" t="s">
        <v>781</v>
      </c>
      <c r="J21" s="138">
        <f>ROUND(0.14354*(100*H21-1.77)^1.385,0)</f>
        <v>233</v>
      </c>
      <c r="K21" s="61">
        <v>26.87</v>
      </c>
      <c r="L21" s="138">
        <f>ROUND(10.14*(K21-3)^1.02,0)</f>
        <v>258</v>
      </c>
      <c r="M21" s="138">
        <f>ROUND(G21+J21+L21,0)</f>
        <v>724</v>
      </c>
      <c r="N21" s="186" t="s">
        <v>799</v>
      </c>
    </row>
    <row r="22" spans="1:14" ht="17.25" customHeight="1">
      <c r="A22" s="175">
        <v>18</v>
      </c>
      <c r="B22" s="156" t="s">
        <v>322</v>
      </c>
      <c r="C22" s="157" t="s">
        <v>328</v>
      </c>
      <c r="D22" s="159" t="s">
        <v>330</v>
      </c>
      <c r="E22" s="117">
        <v>8.5</v>
      </c>
      <c r="F22" s="59" t="s">
        <v>724</v>
      </c>
      <c r="G22" s="138">
        <f>ROUND(25.4347*(25.5-E22*2.1)^1.34,0)</f>
        <v>389</v>
      </c>
      <c r="H22" s="60">
        <v>3.34</v>
      </c>
      <c r="I22" s="59" t="s">
        <v>781</v>
      </c>
      <c r="J22" s="138">
        <f>ROUND(0.14354*(100*H22-1.77)^1.385,0)</f>
        <v>446</v>
      </c>
      <c r="K22" s="61">
        <v>34.06</v>
      </c>
      <c r="L22" s="138">
        <f>ROUND(10.14*(K22-3)^1.02,0)</f>
        <v>337</v>
      </c>
      <c r="M22" s="138">
        <f>ROUND(G22+J22+L22,0)</f>
        <v>1172</v>
      </c>
      <c r="N22" s="186" t="s">
        <v>800</v>
      </c>
    </row>
    <row r="23" spans="1:14" ht="17.25" customHeight="1">
      <c r="A23" s="175">
        <v>19</v>
      </c>
      <c r="B23" s="156" t="s">
        <v>323</v>
      </c>
      <c r="C23" s="157" t="s">
        <v>329</v>
      </c>
      <c r="D23" s="158" t="s">
        <v>297</v>
      </c>
      <c r="E23" s="117">
        <v>8.21</v>
      </c>
      <c r="F23" s="59" t="s">
        <v>723</v>
      </c>
      <c r="G23" s="138">
        <f>ROUND(25.4347*(25.5-E23*2.1)^1.34,0)</f>
        <v>431</v>
      </c>
      <c r="H23" s="60">
        <v>3.54</v>
      </c>
      <c r="I23" s="59" t="s">
        <v>781</v>
      </c>
      <c r="J23" s="138">
        <f>ROUND(0.14354*(100*H23-1.77)^1.385,0)</f>
        <v>483</v>
      </c>
      <c r="K23" s="61">
        <v>35.65</v>
      </c>
      <c r="L23" s="138">
        <f>ROUND(10.14*(K23-3)^1.02,0)</f>
        <v>355</v>
      </c>
      <c r="M23" s="138">
        <f>ROUND(G23+J23+L23,0)</f>
        <v>1269</v>
      </c>
      <c r="N23" s="158" t="s">
        <v>801</v>
      </c>
    </row>
    <row r="24" spans="1:11" ht="17.25" customHeight="1">
      <c r="A24" s="68"/>
      <c r="B24" s="153"/>
      <c r="C24" s="122"/>
      <c r="D24" s="121"/>
      <c r="E24" s="152"/>
      <c r="F24" s="120"/>
      <c r="H24" s="74"/>
      <c r="I24" s="120"/>
      <c r="K24" s="125"/>
    </row>
    <row r="25" spans="1:10" ht="17.25" customHeight="1">
      <c r="A25" s="68"/>
      <c r="B25" s="122"/>
      <c r="C25" s="121"/>
      <c r="D25" s="152"/>
      <c r="F25" s="32"/>
      <c r="G25" s="74"/>
      <c r="H25" s="120"/>
      <c r="J25" s="125"/>
    </row>
    <row r="26" spans="1:5" ht="17.25">
      <c r="A26" s="68"/>
      <c r="B26" s="68"/>
      <c r="C26" s="122"/>
      <c r="D26" s="121"/>
      <c r="E26" s="152"/>
    </row>
    <row r="27" spans="1:5" ht="17.25">
      <c r="A27" s="68"/>
      <c r="B27" s="68"/>
      <c r="C27" s="154"/>
      <c r="D27" s="121"/>
      <c r="E27" s="152"/>
    </row>
    <row r="28" spans="1:5" ht="17.25">
      <c r="A28" s="68"/>
      <c r="B28" s="68"/>
      <c r="C28" s="122"/>
      <c r="D28" s="121"/>
      <c r="E28" s="152"/>
    </row>
    <row r="29" spans="1:5" ht="17.25">
      <c r="A29" s="68"/>
      <c r="B29" s="68"/>
      <c r="C29" s="122"/>
      <c r="D29" s="121"/>
      <c r="E29" s="152"/>
    </row>
    <row r="30" spans="1:5" ht="17.25">
      <c r="A30" s="68"/>
      <c r="B30" s="68"/>
      <c r="C30" s="122"/>
      <c r="D30" s="121"/>
      <c r="E30" s="152"/>
    </row>
    <row r="31" spans="1:5" ht="17.25">
      <c r="A31" s="68"/>
      <c r="B31" s="68"/>
      <c r="C31" s="122"/>
      <c r="D31" s="121"/>
      <c r="E31" s="152"/>
    </row>
    <row r="32" spans="1:5" ht="17.25">
      <c r="A32" s="68"/>
      <c r="B32" s="68"/>
      <c r="C32" s="122"/>
      <c r="D32" s="121"/>
      <c r="E32" s="152"/>
    </row>
    <row r="33" spans="1:5" ht="17.25">
      <c r="A33" s="68"/>
      <c r="B33" s="68"/>
      <c r="C33" s="122"/>
      <c r="D33" s="121"/>
      <c r="E33" s="152"/>
    </row>
    <row r="34" spans="1:5" ht="17.25">
      <c r="A34" s="68"/>
      <c r="B34" s="68"/>
      <c r="C34" s="122"/>
      <c r="D34" s="121"/>
      <c r="E34" s="152"/>
    </row>
    <row r="35" spans="1:5" ht="17.25">
      <c r="A35" s="68"/>
      <c r="B35" s="68"/>
      <c r="C35" s="122"/>
      <c r="D35" s="121"/>
      <c r="E35" s="152"/>
    </row>
    <row r="36" spans="1:5" ht="17.25">
      <c r="A36" s="68"/>
      <c r="B36" s="68"/>
      <c r="C36" s="122"/>
      <c r="D36" s="121"/>
      <c r="E36" s="152"/>
    </row>
    <row r="37" spans="1:5" ht="17.25">
      <c r="A37" s="68"/>
      <c r="C37" s="154"/>
      <c r="D37" s="121"/>
      <c r="E37" s="152"/>
    </row>
    <row r="38" spans="1:5" ht="17.25">
      <c r="A38" s="68"/>
      <c r="C38" s="155"/>
      <c r="D38" s="121"/>
      <c r="E38" s="152"/>
    </row>
    <row r="39" spans="1:5" ht="17.25">
      <c r="A39" s="68"/>
      <c r="C39" s="122"/>
      <c r="D39" s="121"/>
      <c r="E39" s="152"/>
    </row>
    <row r="40" spans="1:5" ht="17.25">
      <c r="A40" s="68"/>
      <c r="C40" s="155"/>
      <c r="D40" s="121"/>
      <c r="E40" s="152"/>
    </row>
  </sheetData>
  <sheetProtection/>
  <protectedRanges>
    <protectedRange sqref="C17" name="範囲5_3"/>
    <protectedRange sqref="C20" name="範囲5_7"/>
    <protectedRange sqref="C21" name="範囲5"/>
    <protectedRange sqref="C22" name="範囲5_1"/>
    <protectedRange sqref="N17" name="範囲6_3"/>
    <protectedRange sqref="N20" name="範囲6_7"/>
    <protectedRange sqref="N21" name="範囲6"/>
    <protectedRange sqref="N22" name="範囲6_1"/>
  </protectedRanges>
  <autoFilter ref="B4:N4"/>
  <mergeCells count="1">
    <mergeCell ref="B1:E1"/>
  </mergeCells>
  <dataValidations count="2">
    <dataValidation allowBlank="1" showInputMessage="1" showErrorMessage="1" promptTitle="氏名入力:" prompt="苗字と名前の間は全角で1コマ空けて下さい。&#10;&#10;入力内容がそのままプログラムに記載されます。&#10;&#10;参加者のいない欄は何も入力しないで下さい。" sqref="C17 C20:C22"/>
    <dataValidation allowBlank="1" showInputMessage="1" showErrorMessage="1" promptTitle="フリガナ:" prompt="全角カタカナで入力して下さい。" imeMode="fullKatakana" sqref="N17 N20:N22"/>
  </dataValidations>
  <printOptions/>
  <pageMargins left="0.7875" right="0.7875" top="0.39375" bottom="0.39375" header="0.5118055555555556" footer="0.5118055555555556"/>
  <pageSetup fitToHeight="1" fitToWidth="1" horizontalDpi="300" verticalDpi="300" orientation="landscape" paperSize="9" scale="8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2" customWidth="1"/>
    <col min="2" max="2" width="8.125" style="20" customWidth="1"/>
    <col min="3" max="3" width="17.625" style="2" customWidth="1"/>
    <col min="4" max="4" width="16.25390625" style="2" customWidth="1"/>
    <col min="5" max="5" width="7.625" style="53" customWidth="1"/>
    <col min="6" max="6" width="5.25390625" style="53" bestFit="1" customWidth="1"/>
    <col min="7" max="7" width="5.375" style="2" customWidth="1"/>
    <col min="8" max="8" width="3.75390625" style="2" customWidth="1"/>
    <col min="9" max="9" width="8.125" style="20" customWidth="1"/>
    <col min="10" max="10" width="11.75390625" style="2" customWidth="1"/>
    <col min="11" max="11" width="15.75390625" style="2" customWidth="1"/>
    <col min="12" max="12" width="10.125" style="19" customWidth="1"/>
    <col min="13" max="13" width="5.25390625" style="19" bestFit="1" customWidth="1"/>
  </cols>
  <sheetData>
    <row r="1" spans="1:13" s="78" customFormat="1" ht="17.25">
      <c r="A1" s="101" t="s">
        <v>79</v>
      </c>
      <c r="B1" s="76"/>
      <c r="C1" s="101"/>
      <c r="D1" s="101"/>
      <c r="E1" s="101"/>
      <c r="F1" s="77"/>
      <c r="G1" s="6"/>
      <c r="H1" s="6"/>
      <c r="I1" s="23"/>
      <c r="J1" s="6"/>
      <c r="K1" s="6"/>
      <c r="L1" s="64"/>
      <c r="M1" s="64"/>
    </row>
    <row r="2" spans="1:13" s="78" customFormat="1" ht="14.25">
      <c r="A2" s="23"/>
      <c r="B2" s="98" t="s">
        <v>80</v>
      </c>
      <c r="C2" s="6"/>
      <c r="D2" s="79"/>
      <c r="E2" s="77"/>
      <c r="F2" s="77"/>
      <c r="G2" s="6"/>
      <c r="H2" s="6"/>
      <c r="I2" s="98" t="s">
        <v>81</v>
      </c>
      <c r="J2" s="6"/>
      <c r="K2" s="79"/>
      <c r="L2" s="64"/>
      <c r="M2" s="64"/>
    </row>
    <row r="3" spans="1:13" s="78" customFormat="1" ht="13.5">
      <c r="A3" s="23"/>
      <c r="B3" s="23"/>
      <c r="C3" s="6"/>
      <c r="D3" s="79"/>
      <c r="E3" s="77"/>
      <c r="F3" s="77"/>
      <c r="G3" s="6"/>
      <c r="H3" s="6"/>
      <c r="I3" s="23"/>
      <c r="J3" s="6"/>
      <c r="K3" s="6"/>
      <c r="L3" s="64"/>
      <c r="M3" s="64"/>
    </row>
    <row r="4" spans="1:13" s="78" customFormat="1" ht="13.5">
      <c r="A4" s="80" t="s">
        <v>16</v>
      </c>
      <c r="B4" s="102" t="s">
        <v>23</v>
      </c>
      <c r="C4" s="81" t="s">
        <v>24</v>
      </c>
      <c r="D4" s="81" t="s">
        <v>25</v>
      </c>
      <c r="E4" s="82" t="s">
        <v>78</v>
      </c>
      <c r="F4" s="52" t="s">
        <v>240</v>
      </c>
      <c r="G4" s="6"/>
      <c r="H4" s="80" t="s">
        <v>16</v>
      </c>
      <c r="I4" s="85" t="s">
        <v>23</v>
      </c>
      <c r="J4" s="81" t="s">
        <v>24</v>
      </c>
      <c r="K4" s="81" t="s">
        <v>25</v>
      </c>
      <c r="L4" s="69" t="s">
        <v>78</v>
      </c>
      <c r="M4" s="52" t="s">
        <v>240</v>
      </c>
    </row>
    <row r="5" spans="1:13" s="78" customFormat="1" ht="13.5">
      <c r="A5" s="83">
        <v>1</v>
      </c>
      <c r="B5" s="103"/>
      <c r="C5" s="62"/>
      <c r="D5" s="63"/>
      <c r="E5" s="105"/>
      <c r="F5" s="52"/>
      <c r="G5" s="6"/>
      <c r="H5" s="84" t="s">
        <v>82</v>
      </c>
      <c r="I5" s="62"/>
      <c r="J5" s="63"/>
      <c r="K5" s="113"/>
      <c r="L5" s="105"/>
      <c r="M5" s="52"/>
    </row>
    <row r="6" spans="1:13" s="78" customFormat="1" ht="13.5">
      <c r="A6" s="85">
        <v>2</v>
      </c>
      <c r="B6" s="103"/>
      <c r="C6" s="62"/>
      <c r="D6" s="63"/>
      <c r="E6" s="105"/>
      <c r="F6" s="86"/>
      <c r="G6" s="6"/>
      <c r="H6" s="84" t="s">
        <v>83</v>
      </c>
      <c r="I6" s="62"/>
      <c r="J6" s="63"/>
      <c r="K6" s="113"/>
      <c r="L6" s="105"/>
      <c r="M6" s="52"/>
    </row>
    <row r="7" spans="1:13" s="78" customFormat="1" ht="13.5">
      <c r="A7" s="85">
        <v>3</v>
      </c>
      <c r="B7" s="103"/>
      <c r="C7" s="62"/>
      <c r="D7" s="63"/>
      <c r="E7" s="105"/>
      <c r="F7" s="86"/>
      <c r="G7" s="6"/>
      <c r="H7" s="84" t="s">
        <v>84</v>
      </c>
      <c r="I7" s="62"/>
      <c r="J7" s="63"/>
      <c r="K7" s="113"/>
      <c r="L7" s="105"/>
      <c r="M7" s="52"/>
    </row>
    <row r="8" spans="1:13" s="78" customFormat="1" ht="13.5">
      <c r="A8" s="85">
        <v>4</v>
      </c>
      <c r="B8" s="103"/>
      <c r="C8" s="62"/>
      <c r="D8" s="63"/>
      <c r="E8" s="105"/>
      <c r="F8" s="52"/>
      <c r="G8" s="6"/>
      <c r="H8" s="84" t="s">
        <v>85</v>
      </c>
      <c r="I8" s="62"/>
      <c r="J8" s="63"/>
      <c r="K8" s="113"/>
      <c r="L8" s="105"/>
      <c r="M8" s="52"/>
    </row>
    <row r="9" spans="1:13" s="78" customFormat="1" ht="13.5">
      <c r="A9" s="85">
        <v>5</v>
      </c>
      <c r="B9" s="103"/>
      <c r="C9" s="62"/>
      <c r="D9" s="63"/>
      <c r="E9" s="105"/>
      <c r="F9" s="52"/>
      <c r="G9" s="6"/>
      <c r="H9" s="84" t="s">
        <v>86</v>
      </c>
      <c r="I9" s="62"/>
      <c r="J9" s="63"/>
      <c r="K9" s="113"/>
      <c r="L9" s="105"/>
      <c r="M9" s="52"/>
    </row>
    <row r="10" spans="1:13" s="78" customFormat="1" ht="13.5">
      <c r="A10" s="85">
        <v>6</v>
      </c>
      <c r="B10" s="103"/>
      <c r="C10" s="62"/>
      <c r="D10" s="63"/>
      <c r="E10" s="105"/>
      <c r="F10" s="52"/>
      <c r="G10" s="6"/>
      <c r="H10" s="84" t="s">
        <v>87</v>
      </c>
      <c r="I10" s="62"/>
      <c r="J10" s="63"/>
      <c r="K10" s="113"/>
      <c r="L10" s="105"/>
      <c r="M10" s="52"/>
    </row>
    <row r="11" spans="1:13" s="78" customFormat="1" ht="13.5">
      <c r="A11" s="85">
        <v>7</v>
      </c>
      <c r="B11" s="103"/>
      <c r="C11" s="62"/>
      <c r="D11" s="63"/>
      <c r="E11" s="105"/>
      <c r="F11" s="52"/>
      <c r="G11" s="6"/>
      <c r="H11" s="84" t="s">
        <v>88</v>
      </c>
      <c r="I11" s="62"/>
      <c r="J11" s="63"/>
      <c r="K11" s="113"/>
      <c r="L11" s="105"/>
      <c r="M11" s="52"/>
    </row>
    <row r="12" spans="1:13" s="78" customFormat="1" ht="13.5">
      <c r="A12" s="85">
        <v>8</v>
      </c>
      <c r="B12" s="103"/>
      <c r="C12" s="62"/>
      <c r="D12" s="63"/>
      <c r="E12" s="105"/>
      <c r="F12" s="52"/>
      <c r="G12" s="6"/>
      <c r="H12" s="84" t="s">
        <v>89</v>
      </c>
      <c r="I12" s="62"/>
      <c r="J12" s="63"/>
      <c r="K12" s="113"/>
      <c r="L12" s="105"/>
      <c r="M12" s="52"/>
    </row>
    <row r="13" spans="1:13" s="78" customFormat="1" ht="13.5">
      <c r="A13" s="85">
        <v>9</v>
      </c>
      <c r="B13" s="103"/>
      <c r="C13" s="62"/>
      <c r="D13" s="63"/>
      <c r="E13" s="105"/>
      <c r="F13" s="52"/>
      <c r="G13" s="6"/>
      <c r="H13" s="84" t="s">
        <v>1</v>
      </c>
      <c r="I13" s="62"/>
      <c r="J13" s="63"/>
      <c r="K13" s="113"/>
      <c r="L13" s="105"/>
      <c r="M13" s="52"/>
    </row>
    <row r="14" spans="1:13" s="78" customFormat="1" ht="13.5">
      <c r="A14" s="85">
        <v>10</v>
      </c>
      <c r="B14" s="103"/>
      <c r="C14" s="62"/>
      <c r="D14" s="63"/>
      <c r="E14" s="105"/>
      <c r="F14" s="52"/>
      <c r="G14" s="6"/>
      <c r="H14" s="84" t="s">
        <v>2</v>
      </c>
      <c r="I14" s="62"/>
      <c r="J14" s="63"/>
      <c r="K14" s="113"/>
      <c r="L14" s="105"/>
      <c r="M14" s="52"/>
    </row>
    <row r="15" spans="1:13" s="78" customFormat="1" ht="13.5">
      <c r="A15" s="85">
        <v>11</v>
      </c>
      <c r="B15" s="103"/>
      <c r="C15" s="62"/>
      <c r="D15" s="63"/>
      <c r="E15" s="105"/>
      <c r="F15" s="52"/>
      <c r="G15" s="6"/>
      <c r="H15" s="84" t="s">
        <v>3</v>
      </c>
      <c r="I15" s="62"/>
      <c r="J15" s="63"/>
      <c r="K15" s="113"/>
      <c r="L15" s="105"/>
      <c r="M15" s="52"/>
    </row>
    <row r="16" spans="1:13" s="78" customFormat="1" ht="13.5">
      <c r="A16" s="85">
        <v>12</v>
      </c>
      <c r="B16" s="103"/>
      <c r="C16" s="62"/>
      <c r="D16" s="63"/>
      <c r="E16" s="105"/>
      <c r="F16" s="52"/>
      <c r="G16" s="6"/>
      <c r="H16" s="84" t="s">
        <v>4</v>
      </c>
      <c r="I16" s="62"/>
      <c r="J16" s="63"/>
      <c r="K16" s="113"/>
      <c r="L16" s="105"/>
      <c r="M16" s="52"/>
    </row>
    <row r="17" spans="1:13" s="78" customFormat="1" ht="13.5">
      <c r="A17" s="85">
        <v>13</v>
      </c>
      <c r="B17" s="103"/>
      <c r="C17" s="62"/>
      <c r="D17" s="63"/>
      <c r="E17" s="105"/>
      <c r="F17" s="52"/>
      <c r="G17" s="6"/>
      <c r="H17" s="84" t="s">
        <v>5</v>
      </c>
      <c r="I17" s="62"/>
      <c r="J17" s="63"/>
      <c r="K17" s="113"/>
      <c r="L17" s="105"/>
      <c r="M17" s="52"/>
    </row>
    <row r="18" spans="1:13" s="78" customFormat="1" ht="13.5">
      <c r="A18" s="85">
        <v>14</v>
      </c>
      <c r="B18" s="103"/>
      <c r="C18" s="62"/>
      <c r="D18" s="63"/>
      <c r="E18" s="105"/>
      <c r="F18" s="52"/>
      <c r="G18" s="6"/>
      <c r="H18" s="84" t="s">
        <v>6</v>
      </c>
      <c r="I18" s="62"/>
      <c r="J18" s="63"/>
      <c r="K18" s="113"/>
      <c r="L18" s="105"/>
      <c r="M18" s="52"/>
    </row>
    <row r="19" spans="1:13" s="78" customFormat="1" ht="13.5">
      <c r="A19" s="85">
        <v>15</v>
      </c>
      <c r="B19" s="103"/>
      <c r="C19" s="62"/>
      <c r="D19" s="63"/>
      <c r="E19" s="105"/>
      <c r="F19" s="52"/>
      <c r="G19" s="6"/>
      <c r="H19" s="84" t="s">
        <v>237</v>
      </c>
      <c r="I19" s="62"/>
      <c r="J19" s="63"/>
      <c r="K19" s="113"/>
      <c r="L19" s="105"/>
      <c r="M19" s="52"/>
    </row>
    <row r="20" spans="1:13" s="78" customFormat="1" ht="13.5">
      <c r="A20" s="85">
        <v>16</v>
      </c>
      <c r="B20" s="103"/>
      <c r="C20" s="62"/>
      <c r="D20" s="63"/>
      <c r="E20" s="105"/>
      <c r="F20" s="52"/>
      <c r="G20" s="6"/>
      <c r="H20" s="84" t="s">
        <v>238</v>
      </c>
      <c r="I20" s="62"/>
      <c r="J20" s="63"/>
      <c r="K20" s="113"/>
      <c r="L20" s="105"/>
      <c r="M20" s="52"/>
    </row>
    <row r="21" spans="1:13" s="78" customFormat="1" ht="13.5">
      <c r="A21" s="87">
        <v>17</v>
      </c>
      <c r="B21" s="103"/>
      <c r="C21" s="88"/>
      <c r="D21" s="89"/>
      <c r="E21" s="114"/>
      <c r="F21" s="115"/>
      <c r="G21" s="6"/>
      <c r="H21" s="84" t="s">
        <v>239</v>
      </c>
      <c r="I21" s="62"/>
      <c r="J21" s="63"/>
      <c r="K21" s="113"/>
      <c r="L21" s="105"/>
      <c r="M21" s="52"/>
    </row>
    <row r="22" spans="1:11" s="78" customFormat="1" ht="13.5">
      <c r="A22" s="66">
        <v>18</v>
      </c>
      <c r="B22" s="104"/>
      <c r="C22" s="62"/>
      <c r="D22" s="63"/>
      <c r="E22" s="105"/>
      <c r="F22" s="52"/>
      <c r="G22" s="6"/>
      <c r="K22" s="112"/>
    </row>
    <row r="23" spans="1:11" s="78" customFormat="1" ht="13.5">
      <c r="A23" s="66">
        <v>19</v>
      </c>
      <c r="B23" s="106"/>
      <c r="C23" s="43"/>
      <c r="D23" s="116"/>
      <c r="E23" s="108"/>
      <c r="F23" s="108"/>
      <c r="G23" s="6"/>
      <c r="K23" s="112"/>
    </row>
    <row r="24" spans="1:11" s="78" customFormat="1" ht="13.5">
      <c r="A24" s="2"/>
      <c r="B24" s="20"/>
      <c r="C24" s="2"/>
      <c r="D24" s="2"/>
      <c r="E24" s="53"/>
      <c r="F24" s="53"/>
      <c r="G24" s="6"/>
      <c r="K24" s="112"/>
    </row>
    <row r="25" spans="1:7" s="78" customFormat="1" ht="13.5">
      <c r="A25" s="2"/>
      <c r="B25" s="20"/>
      <c r="C25" s="2"/>
      <c r="D25" s="2"/>
      <c r="E25" s="53"/>
      <c r="F25" s="53"/>
      <c r="G25" s="6"/>
    </row>
    <row r="26" spans="8:13" ht="13.5">
      <c r="H26"/>
      <c r="I26"/>
      <c r="J26"/>
      <c r="K26"/>
      <c r="L26"/>
      <c r="M26"/>
    </row>
  </sheetData>
  <sheetProtection/>
  <printOptions/>
  <pageMargins left="0.7875" right="0.7875" top="0.7875" bottom="0.7875" header="0.5118055555555556" footer="0.5118055555555556"/>
  <pageSetup fitToHeight="0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3"/>
  <sheetViews>
    <sheetView zoomScale="85" zoomScaleNormal="85" zoomScalePageLayoutView="85" workbookViewId="0" topLeftCell="A1">
      <selection activeCell="A1" sqref="A1"/>
    </sheetView>
  </sheetViews>
  <sheetFormatPr defaultColWidth="9.00390625" defaultRowHeight="13.5"/>
  <cols>
    <col min="1" max="1" width="4.75390625" style="226" customWidth="1"/>
    <col min="2" max="2" width="9.00390625" style="279" customWidth="1"/>
    <col min="3" max="3" width="17.50390625" style="244" customWidth="1"/>
    <col min="4" max="4" width="15.625" style="226" customWidth="1"/>
    <col min="5" max="5" width="5.00390625" style="226" customWidth="1"/>
    <col min="6" max="6" width="9.00390625" style="227" customWidth="1"/>
    <col min="7" max="7" width="17.50390625" style="226" customWidth="1"/>
    <col min="8" max="8" width="15.625" style="226" customWidth="1"/>
    <col min="9" max="16384" width="9.00390625" style="226" customWidth="1"/>
  </cols>
  <sheetData>
    <row r="1" spans="2:4" ht="17.25">
      <c r="B1" s="343" t="s">
        <v>965</v>
      </c>
      <c r="C1" s="344"/>
      <c r="D1" s="344"/>
    </row>
    <row r="2" spans="2:6" s="228" customFormat="1" ht="13.5">
      <c r="B2" s="229"/>
      <c r="C2" s="148"/>
      <c r="D2" s="230"/>
      <c r="F2" s="231"/>
    </row>
    <row r="3" spans="2:6" s="228" customFormat="1" ht="18" customHeight="1">
      <c r="B3" s="336" t="s">
        <v>966</v>
      </c>
      <c r="C3" s="336"/>
      <c r="D3" s="230"/>
      <c r="F3" s="231"/>
    </row>
    <row r="4" spans="2:8" s="228" customFormat="1" ht="13.5" customHeight="1">
      <c r="B4" s="337"/>
      <c r="C4" s="337"/>
      <c r="D4" s="232"/>
      <c r="F4" s="231"/>
      <c r="H4" s="232"/>
    </row>
    <row r="5" spans="2:6" s="228" customFormat="1" ht="5.25" customHeight="1">
      <c r="B5" s="233"/>
      <c r="C5" s="234"/>
      <c r="D5" s="230"/>
      <c r="F5" s="231"/>
    </row>
    <row r="6" spans="1:8" ht="13.5">
      <c r="A6" s="235"/>
      <c r="B6" s="318" t="s">
        <v>967</v>
      </c>
      <c r="C6" s="236" t="s">
        <v>7</v>
      </c>
      <c r="D6" s="319" t="s">
        <v>11</v>
      </c>
      <c r="E6" s="237"/>
      <c r="F6" s="306" t="s">
        <v>967</v>
      </c>
      <c r="G6" s="236" t="s">
        <v>7</v>
      </c>
      <c r="H6" s="319" t="s">
        <v>11</v>
      </c>
    </row>
    <row r="7" spans="2:8" ht="13.5">
      <c r="B7" s="318"/>
      <c r="C7" s="238" t="s">
        <v>968</v>
      </c>
      <c r="D7" s="319"/>
      <c r="E7" s="239"/>
      <c r="F7" s="306"/>
      <c r="G7" s="238" t="s">
        <v>968</v>
      </c>
      <c r="H7" s="319"/>
    </row>
    <row r="8" spans="1:8" s="242" customFormat="1" ht="11.25" customHeight="1">
      <c r="A8" s="342">
        <v>1</v>
      </c>
      <c r="B8" s="325" t="s">
        <v>969</v>
      </c>
      <c r="C8" s="240" t="s">
        <v>970</v>
      </c>
      <c r="D8" s="326" t="s">
        <v>971</v>
      </c>
      <c r="E8" s="305">
        <v>10</v>
      </c>
      <c r="F8" s="306" t="s">
        <v>972</v>
      </c>
      <c r="G8" s="241" t="s">
        <v>973</v>
      </c>
      <c r="H8" s="311" t="s">
        <v>974</v>
      </c>
    </row>
    <row r="9" spans="1:8" ht="13.5">
      <c r="A9" s="342"/>
      <c r="B9" s="325"/>
      <c r="C9" s="243" t="s">
        <v>975</v>
      </c>
      <c r="D9" s="327"/>
      <c r="E9" s="305"/>
      <c r="F9" s="306"/>
      <c r="G9" s="244" t="s">
        <v>976</v>
      </c>
      <c r="H9" s="312"/>
    </row>
    <row r="10" spans="1:8" s="242" customFormat="1" ht="11.25" customHeight="1">
      <c r="A10" s="245"/>
      <c r="B10" s="325"/>
      <c r="C10" s="240" t="s">
        <v>977</v>
      </c>
      <c r="D10" s="328"/>
      <c r="E10" s="246"/>
      <c r="F10" s="306"/>
      <c r="G10" s="247" t="s">
        <v>978</v>
      </c>
      <c r="H10" s="313"/>
    </row>
    <row r="11" spans="1:8" s="242" customFormat="1" ht="11.25" customHeight="1">
      <c r="A11" s="320">
        <v>2</v>
      </c>
      <c r="B11" s="306" t="s">
        <v>979</v>
      </c>
      <c r="C11" s="248" t="s">
        <v>980</v>
      </c>
      <c r="D11" s="311" t="s">
        <v>981</v>
      </c>
      <c r="E11" s="305">
        <v>11</v>
      </c>
      <c r="F11" s="306" t="s">
        <v>982</v>
      </c>
      <c r="G11" s="249" t="s">
        <v>983</v>
      </c>
      <c r="H11" s="311" t="s">
        <v>984</v>
      </c>
    </row>
    <row r="12" spans="1:8" ht="13.5">
      <c r="A12" s="320"/>
      <c r="B12" s="306"/>
      <c r="C12" s="244" t="s">
        <v>985</v>
      </c>
      <c r="D12" s="312"/>
      <c r="E12" s="305"/>
      <c r="F12" s="306"/>
      <c r="G12" s="244" t="s">
        <v>986</v>
      </c>
      <c r="H12" s="312"/>
    </row>
    <row r="13" spans="2:8" s="242" customFormat="1" ht="11.25" customHeight="1">
      <c r="B13" s="306"/>
      <c r="C13" s="250" t="s">
        <v>987</v>
      </c>
      <c r="D13" s="313"/>
      <c r="E13" s="246"/>
      <c r="F13" s="306"/>
      <c r="G13" s="250" t="s">
        <v>978</v>
      </c>
      <c r="H13" s="313"/>
    </row>
    <row r="14" spans="1:8" s="242" customFormat="1" ht="11.25" customHeight="1">
      <c r="A14" s="320">
        <v>3</v>
      </c>
      <c r="B14" s="306" t="s">
        <v>988</v>
      </c>
      <c r="C14" s="251" t="s">
        <v>989</v>
      </c>
      <c r="D14" s="311" t="s">
        <v>990</v>
      </c>
      <c r="E14" s="305">
        <v>12</v>
      </c>
      <c r="F14" s="306" t="s">
        <v>991</v>
      </c>
      <c r="G14" s="252" t="s">
        <v>992</v>
      </c>
      <c r="H14" s="311" t="s">
        <v>993</v>
      </c>
    </row>
    <row r="15" spans="1:8" ht="13.5">
      <c r="A15" s="320"/>
      <c r="B15" s="306"/>
      <c r="C15" s="244" t="s">
        <v>994</v>
      </c>
      <c r="D15" s="312"/>
      <c r="E15" s="305"/>
      <c r="F15" s="306"/>
      <c r="G15" s="244" t="s">
        <v>424</v>
      </c>
      <c r="H15" s="312"/>
    </row>
    <row r="16" spans="2:8" s="242" customFormat="1" ht="11.25" customHeight="1">
      <c r="B16" s="306"/>
      <c r="C16" s="250" t="s">
        <v>446</v>
      </c>
      <c r="D16" s="313"/>
      <c r="E16" s="246"/>
      <c r="F16" s="306"/>
      <c r="G16" s="253" t="s">
        <v>995</v>
      </c>
      <c r="H16" s="313"/>
    </row>
    <row r="17" spans="1:8" s="242" customFormat="1" ht="11.25" customHeight="1">
      <c r="A17" s="320">
        <v>4</v>
      </c>
      <c r="B17" s="306" t="s">
        <v>996</v>
      </c>
      <c r="C17" s="253" t="s">
        <v>997</v>
      </c>
      <c r="D17" s="311" t="s">
        <v>998</v>
      </c>
      <c r="E17" s="321">
        <v>13</v>
      </c>
      <c r="F17" s="311" t="s">
        <v>999</v>
      </c>
      <c r="G17" s="248" t="s">
        <v>1000</v>
      </c>
      <c r="H17" s="311" t="s">
        <v>1001</v>
      </c>
    </row>
    <row r="18" spans="1:8" ht="13.5">
      <c r="A18" s="320"/>
      <c r="B18" s="306"/>
      <c r="C18" s="244" t="s">
        <v>250</v>
      </c>
      <c r="D18" s="312"/>
      <c r="E18" s="321"/>
      <c r="F18" s="312"/>
      <c r="G18" s="244" t="s">
        <v>1002</v>
      </c>
      <c r="H18" s="312"/>
    </row>
    <row r="19" spans="2:8" s="242" customFormat="1" ht="11.25" customHeight="1">
      <c r="B19" s="306"/>
      <c r="C19" s="253" t="s">
        <v>995</v>
      </c>
      <c r="D19" s="313"/>
      <c r="E19" s="246"/>
      <c r="F19" s="313"/>
      <c r="G19" s="254" t="s">
        <v>978</v>
      </c>
      <c r="H19" s="313"/>
    </row>
    <row r="20" spans="1:8" s="242" customFormat="1" ht="11.25" customHeight="1">
      <c r="A20" s="320">
        <v>5</v>
      </c>
      <c r="B20" s="306" t="s">
        <v>1003</v>
      </c>
      <c r="C20" s="255" t="s">
        <v>1004</v>
      </c>
      <c r="D20" s="311" t="s">
        <v>1005</v>
      </c>
      <c r="E20" s="305">
        <v>14</v>
      </c>
      <c r="F20" s="306" t="s">
        <v>1006</v>
      </c>
      <c r="G20" s="253" t="s">
        <v>1007</v>
      </c>
      <c r="H20" s="311" t="s">
        <v>1008</v>
      </c>
    </row>
    <row r="21" spans="1:8" ht="13.5">
      <c r="A21" s="320"/>
      <c r="B21" s="306"/>
      <c r="C21" s="244" t="s">
        <v>1009</v>
      </c>
      <c r="D21" s="312"/>
      <c r="E21" s="305"/>
      <c r="F21" s="306"/>
      <c r="G21" s="244" t="s">
        <v>1010</v>
      </c>
      <c r="H21" s="312"/>
    </row>
    <row r="22" spans="2:8" s="242" customFormat="1" ht="11.25" customHeight="1">
      <c r="B22" s="306"/>
      <c r="C22" s="250" t="s">
        <v>1011</v>
      </c>
      <c r="D22" s="313"/>
      <c r="E22" s="246"/>
      <c r="F22" s="306"/>
      <c r="G22" s="253" t="s">
        <v>1012</v>
      </c>
      <c r="H22" s="313"/>
    </row>
    <row r="23" spans="1:8" s="242" customFormat="1" ht="11.25" customHeight="1">
      <c r="A23" s="320">
        <v>6</v>
      </c>
      <c r="B23" s="306" t="s">
        <v>1013</v>
      </c>
      <c r="C23" s="256" t="s">
        <v>1014</v>
      </c>
      <c r="D23" s="311" t="s">
        <v>1015</v>
      </c>
      <c r="E23" s="305">
        <v>15</v>
      </c>
      <c r="F23" s="306" t="s">
        <v>1016</v>
      </c>
      <c r="G23" s="255" t="s">
        <v>1017</v>
      </c>
      <c r="H23" s="311" t="s">
        <v>1018</v>
      </c>
    </row>
    <row r="24" spans="1:8" ht="13.5">
      <c r="A24" s="320"/>
      <c r="B24" s="306"/>
      <c r="C24" s="244" t="s">
        <v>441</v>
      </c>
      <c r="D24" s="312"/>
      <c r="E24" s="305"/>
      <c r="F24" s="306"/>
      <c r="G24" s="244" t="s">
        <v>1019</v>
      </c>
      <c r="H24" s="312"/>
    </row>
    <row r="25" spans="2:8" s="242" customFormat="1" ht="11.25" customHeight="1">
      <c r="B25" s="306"/>
      <c r="C25" s="250" t="s">
        <v>987</v>
      </c>
      <c r="D25" s="313"/>
      <c r="E25" s="246"/>
      <c r="F25" s="306"/>
      <c r="G25" s="250" t="s">
        <v>978</v>
      </c>
      <c r="H25" s="313"/>
    </row>
    <row r="26" spans="1:8" s="242" customFormat="1" ht="11.25" customHeight="1">
      <c r="A26" s="320">
        <v>7</v>
      </c>
      <c r="B26" s="306" t="s">
        <v>1020</v>
      </c>
      <c r="C26" s="143" t="s">
        <v>1021</v>
      </c>
      <c r="D26" s="311" t="s">
        <v>1022</v>
      </c>
      <c r="E26" s="305">
        <v>16</v>
      </c>
      <c r="F26" s="306" t="s">
        <v>1023</v>
      </c>
      <c r="G26" s="255" t="s">
        <v>1024</v>
      </c>
      <c r="H26" s="311" t="s">
        <v>1025</v>
      </c>
    </row>
    <row r="27" spans="1:8" ht="13.5">
      <c r="A27" s="320"/>
      <c r="B27" s="306"/>
      <c r="C27" s="244" t="s">
        <v>1026</v>
      </c>
      <c r="D27" s="312"/>
      <c r="E27" s="305"/>
      <c r="F27" s="306"/>
      <c r="G27" s="244" t="s">
        <v>1027</v>
      </c>
      <c r="H27" s="312"/>
    </row>
    <row r="28" spans="2:8" s="242" customFormat="1" ht="11.25" customHeight="1">
      <c r="B28" s="306"/>
      <c r="C28" s="143" t="s">
        <v>446</v>
      </c>
      <c r="D28" s="313"/>
      <c r="E28" s="246"/>
      <c r="F28" s="306"/>
      <c r="G28" s="250" t="s">
        <v>978</v>
      </c>
      <c r="H28" s="313"/>
    </row>
    <row r="29" spans="1:8" s="242" customFormat="1" ht="11.25" customHeight="1">
      <c r="A29" s="320">
        <v>8</v>
      </c>
      <c r="B29" s="306" t="s">
        <v>1028</v>
      </c>
      <c r="C29" s="255" t="s">
        <v>1029</v>
      </c>
      <c r="D29" s="311" t="s">
        <v>1030</v>
      </c>
      <c r="E29" s="321">
        <v>17</v>
      </c>
      <c r="F29" s="311" t="s">
        <v>1031</v>
      </c>
      <c r="G29" s="249" t="s">
        <v>1032</v>
      </c>
      <c r="H29" s="311" t="s">
        <v>1033</v>
      </c>
    </row>
    <row r="30" spans="1:8" ht="13.5">
      <c r="A30" s="320"/>
      <c r="B30" s="306"/>
      <c r="C30" s="244" t="s">
        <v>252</v>
      </c>
      <c r="D30" s="312"/>
      <c r="E30" s="321"/>
      <c r="F30" s="312"/>
      <c r="G30" s="257" t="s">
        <v>1034</v>
      </c>
      <c r="H30" s="312"/>
    </row>
    <row r="31" spans="2:8" s="242" customFormat="1" ht="11.25" customHeight="1">
      <c r="B31" s="306"/>
      <c r="C31" s="250" t="s">
        <v>1035</v>
      </c>
      <c r="D31" s="313"/>
      <c r="E31" s="246"/>
      <c r="F31" s="313"/>
      <c r="G31" s="250" t="s">
        <v>995</v>
      </c>
      <c r="H31" s="313"/>
    </row>
    <row r="32" spans="1:8" s="242" customFormat="1" ht="11.25" customHeight="1">
      <c r="A32" s="340">
        <v>9</v>
      </c>
      <c r="B32" s="311" t="s">
        <v>1036</v>
      </c>
      <c r="C32" s="249" t="s">
        <v>1037</v>
      </c>
      <c r="D32" s="311" t="s">
        <v>1038</v>
      </c>
      <c r="E32" s="341">
        <v>18</v>
      </c>
      <c r="F32" s="311" t="s">
        <v>1039</v>
      </c>
      <c r="G32" s="249" t="s">
        <v>1040</v>
      </c>
      <c r="H32" s="311" t="s">
        <v>1041</v>
      </c>
    </row>
    <row r="33" spans="1:8" s="242" customFormat="1" ht="14.25" customHeight="1">
      <c r="A33" s="340"/>
      <c r="B33" s="312"/>
      <c r="C33" s="257" t="s">
        <v>443</v>
      </c>
      <c r="D33" s="312"/>
      <c r="E33" s="341"/>
      <c r="F33" s="312"/>
      <c r="G33" s="257" t="s">
        <v>1042</v>
      </c>
      <c r="H33" s="312"/>
    </row>
    <row r="34" spans="2:8" ht="13.5">
      <c r="B34" s="313"/>
      <c r="C34" s="250" t="s">
        <v>995</v>
      </c>
      <c r="D34" s="313"/>
      <c r="E34" s="258"/>
      <c r="F34" s="313"/>
      <c r="G34" s="250" t="s">
        <v>995</v>
      </c>
      <c r="H34" s="313"/>
    </row>
    <row r="35" spans="2:8" ht="13.5">
      <c r="B35" s="259"/>
      <c r="C35" s="260"/>
      <c r="D35" s="261"/>
      <c r="E35" s="258"/>
      <c r="F35" s="259"/>
      <c r="G35" s="260"/>
      <c r="H35" s="261"/>
    </row>
    <row r="36" spans="2:8" ht="13.5">
      <c r="B36" s="259"/>
      <c r="C36" s="260"/>
      <c r="D36" s="261"/>
      <c r="E36" s="258"/>
      <c r="F36" s="259"/>
      <c r="G36" s="260"/>
      <c r="H36" s="261"/>
    </row>
    <row r="37" spans="2:8" ht="13.5">
      <c r="B37" s="259"/>
      <c r="C37" s="260"/>
      <c r="D37" s="261"/>
      <c r="E37" s="258"/>
      <c r="F37" s="259"/>
      <c r="G37" s="260"/>
      <c r="H37" s="261"/>
    </row>
    <row r="38" spans="2:8" ht="13.5">
      <c r="B38" s="259"/>
      <c r="C38" s="260"/>
      <c r="D38" s="261"/>
      <c r="E38" s="258"/>
      <c r="F38" s="259"/>
      <c r="G38" s="260"/>
      <c r="H38" s="261"/>
    </row>
    <row r="39" spans="2:8" ht="13.5">
      <c r="B39" s="259"/>
      <c r="C39" s="260"/>
      <c r="D39" s="261"/>
      <c r="E39" s="258"/>
      <c r="F39" s="259"/>
      <c r="G39" s="260"/>
      <c r="H39" s="261"/>
    </row>
    <row r="40" spans="2:8" ht="13.5">
      <c r="B40" s="259"/>
      <c r="C40" s="260"/>
      <c r="D40" s="261"/>
      <c r="E40" s="258"/>
      <c r="F40" s="259"/>
      <c r="G40" s="260"/>
      <c r="H40" s="261"/>
    </row>
    <row r="41" spans="2:8" ht="13.5">
      <c r="B41" s="259"/>
      <c r="C41" s="260"/>
      <c r="D41" s="261"/>
      <c r="E41" s="258"/>
      <c r="F41" s="259"/>
      <c r="G41" s="260"/>
      <c r="H41" s="261"/>
    </row>
    <row r="42" spans="2:8" ht="13.5">
      <c r="B42" s="259"/>
      <c r="C42" s="260"/>
      <c r="D42" s="261"/>
      <c r="E42" s="258"/>
      <c r="F42" s="259"/>
      <c r="G42" s="260"/>
      <c r="H42" s="261"/>
    </row>
    <row r="43" spans="2:8" ht="13.5">
      <c r="B43" s="259"/>
      <c r="C43" s="260"/>
      <c r="D43" s="261"/>
      <c r="E43" s="258"/>
      <c r="F43" s="259"/>
      <c r="G43" s="260"/>
      <c r="H43" s="261"/>
    </row>
    <row r="44" spans="2:8" ht="13.5">
      <c r="B44" s="259"/>
      <c r="C44" s="260"/>
      <c r="D44" s="261"/>
      <c r="E44" s="258"/>
      <c r="F44" s="259"/>
      <c r="G44" s="260"/>
      <c r="H44" s="261"/>
    </row>
    <row r="45" spans="2:8" ht="13.5">
      <c r="B45" s="259"/>
      <c r="C45" s="260"/>
      <c r="D45" s="261"/>
      <c r="E45" s="258"/>
      <c r="F45" s="259"/>
      <c r="G45" s="260"/>
      <c r="H45" s="261"/>
    </row>
    <row r="46" spans="2:8" ht="13.5">
      <c r="B46" s="259"/>
      <c r="C46" s="260"/>
      <c r="D46" s="261"/>
      <c r="E46" s="258"/>
      <c r="F46" s="259"/>
      <c r="G46" s="260"/>
      <c r="H46" s="261"/>
    </row>
    <row r="47" spans="2:8" ht="13.5">
      <c r="B47" s="259"/>
      <c r="C47" s="260"/>
      <c r="D47" s="261"/>
      <c r="E47" s="258"/>
      <c r="F47" s="259"/>
      <c r="G47" s="260"/>
      <c r="H47" s="261"/>
    </row>
    <row r="48" spans="2:8" ht="13.5">
      <c r="B48" s="259"/>
      <c r="C48" s="260"/>
      <c r="D48" s="261"/>
      <c r="E48" s="258"/>
      <c r="F48" s="259"/>
      <c r="G48" s="260"/>
      <c r="H48" s="261"/>
    </row>
    <row r="49" spans="2:8" ht="13.5">
      <c r="B49" s="259"/>
      <c r="C49" s="260"/>
      <c r="D49" s="261"/>
      <c r="E49" s="258"/>
      <c r="F49" s="259"/>
      <c r="G49" s="260"/>
      <c r="H49" s="261"/>
    </row>
    <row r="50" spans="2:8" ht="13.5">
      <c r="B50" s="259"/>
      <c r="C50" s="260"/>
      <c r="D50" s="261"/>
      <c r="E50" s="258"/>
      <c r="F50" s="259"/>
      <c r="G50" s="260"/>
      <c r="H50" s="261"/>
    </row>
    <row r="51" spans="2:8" ht="13.5">
      <c r="B51" s="259"/>
      <c r="C51" s="260"/>
      <c r="D51" s="261"/>
      <c r="E51" s="258"/>
      <c r="F51" s="259"/>
      <c r="G51" s="260"/>
      <c r="H51" s="261"/>
    </row>
    <row r="52" spans="2:8" ht="13.5">
      <c r="B52" s="259"/>
      <c r="C52" s="260"/>
      <c r="D52" s="261"/>
      <c r="E52" s="258"/>
      <c r="F52" s="259"/>
      <c r="G52" s="260"/>
      <c r="H52" s="261"/>
    </row>
    <row r="53" spans="2:8" ht="13.5">
      <c r="B53" s="259"/>
      <c r="C53" s="260"/>
      <c r="D53" s="261"/>
      <c r="E53" s="258"/>
      <c r="F53" s="259"/>
      <c r="G53" s="260"/>
      <c r="H53" s="261"/>
    </row>
    <row r="54" spans="2:8" ht="13.5">
      <c r="B54" s="259"/>
      <c r="C54" s="260"/>
      <c r="D54" s="261"/>
      <c r="E54" s="258"/>
      <c r="F54" s="259"/>
      <c r="G54" s="260"/>
      <c r="H54" s="261"/>
    </row>
    <row r="55" spans="2:8" ht="13.5">
      <c r="B55" s="259"/>
      <c r="C55" s="260"/>
      <c r="D55" s="261"/>
      <c r="E55" s="258"/>
      <c r="F55" s="259"/>
      <c r="G55" s="260"/>
      <c r="H55" s="261"/>
    </row>
    <row r="56" spans="2:8" ht="13.5">
      <c r="B56" s="259"/>
      <c r="C56" s="260"/>
      <c r="D56" s="261"/>
      <c r="E56" s="258"/>
      <c r="F56" s="259"/>
      <c r="G56" s="260"/>
      <c r="H56" s="261"/>
    </row>
    <row r="57" spans="2:8" ht="13.5">
      <c r="B57" s="259"/>
      <c r="C57" s="260"/>
      <c r="D57" s="261"/>
      <c r="E57" s="258"/>
      <c r="F57" s="259"/>
      <c r="G57" s="260"/>
      <c r="H57" s="261"/>
    </row>
    <row r="58" spans="2:8" ht="13.5">
      <c r="B58" s="259"/>
      <c r="C58" s="260"/>
      <c r="D58" s="261"/>
      <c r="E58" s="258"/>
      <c r="F58" s="259"/>
      <c r="G58" s="260"/>
      <c r="H58" s="261"/>
    </row>
    <row r="59" spans="2:8" ht="13.5">
      <c r="B59" s="259"/>
      <c r="C59" s="260"/>
      <c r="D59" s="261"/>
      <c r="E59" s="258"/>
      <c r="F59" s="259"/>
      <c r="G59" s="260"/>
      <c r="H59" s="261"/>
    </row>
    <row r="60" spans="2:8" ht="13.5">
      <c r="B60" s="259"/>
      <c r="C60" s="260"/>
      <c r="D60" s="261"/>
      <c r="E60" s="258"/>
      <c r="F60" s="259"/>
      <c r="G60" s="260"/>
      <c r="H60" s="261"/>
    </row>
    <row r="61" spans="2:8" ht="13.5">
      <c r="B61" s="259"/>
      <c r="C61" s="260"/>
      <c r="D61" s="261"/>
      <c r="E61" s="258"/>
      <c r="F61" s="259"/>
      <c r="G61" s="260"/>
      <c r="H61" s="261"/>
    </row>
    <row r="62" spans="2:8" ht="18" customHeight="1">
      <c r="B62" s="336" t="s">
        <v>1043</v>
      </c>
      <c r="C62" s="336"/>
      <c r="D62" s="262"/>
      <c r="E62" s="263"/>
      <c r="F62" s="264"/>
      <c r="G62" s="265"/>
      <c r="H62" s="262"/>
    </row>
    <row r="63" spans="2:8" s="228" customFormat="1" ht="13.5" customHeight="1">
      <c r="B63" s="337"/>
      <c r="C63" s="337"/>
      <c r="D63" s="232"/>
      <c r="E63" s="266"/>
      <c r="F63" s="267"/>
      <c r="G63" s="268"/>
      <c r="H63" s="232"/>
    </row>
    <row r="64" spans="2:8" s="242" customFormat="1" ht="4.5" customHeight="1">
      <c r="B64" s="233"/>
      <c r="C64" s="234"/>
      <c r="D64" s="269"/>
      <c r="E64" s="270"/>
      <c r="F64" s="264"/>
      <c r="G64" s="271"/>
      <c r="H64" s="262"/>
    </row>
    <row r="65" spans="1:8" s="228" customFormat="1" ht="12" customHeight="1">
      <c r="A65" s="235"/>
      <c r="B65" s="318" t="s">
        <v>967</v>
      </c>
      <c r="C65" s="236" t="s">
        <v>7</v>
      </c>
      <c r="D65" s="319" t="s">
        <v>11</v>
      </c>
      <c r="E65" s="272"/>
      <c r="F65" s="331" t="s">
        <v>1044</v>
      </c>
      <c r="G65" s="273" t="s">
        <v>1045</v>
      </c>
      <c r="H65" s="338" t="s">
        <v>1046</v>
      </c>
    </row>
    <row r="66" spans="2:8" ht="13.5">
      <c r="B66" s="318"/>
      <c r="C66" s="238" t="s">
        <v>968</v>
      </c>
      <c r="D66" s="319"/>
      <c r="E66" s="263"/>
      <c r="F66" s="332"/>
      <c r="G66" s="274" t="s">
        <v>1047</v>
      </c>
      <c r="H66" s="339"/>
    </row>
    <row r="67" spans="1:8" s="242" customFormat="1" ht="11.25" customHeight="1">
      <c r="A67" s="320">
        <v>1</v>
      </c>
      <c r="B67" s="306" t="s">
        <v>278</v>
      </c>
      <c r="C67" s="252" t="s">
        <v>1048</v>
      </c>
      <c r="D67" s="311" t="s">
        <v>1179</v>
      </c>
      <c r="E67" s="301">
        <v>9</v>
      </c>
      <c r="F67" s="331" t="s">
        <v>1049</v>
      </c>
      <c r="G67" s="275" t="s">
        <v>1050</v>
      </c>
      <c r="H67" s="331" t="s">
        <v>1187</v>
      </c>
    </row>
    <row r="68" spans="1:8" ht="13.5">
      <c r="A68" s="320"/>
      <c r="B68" s="306"/>
      <c r="C68" s="244" t="s">
        <v>556</v>
      </c>
      <c r="D68" s="312"/>
      <c r="E68" s="301"/>
      <c r="F68" s="332"/>
      <c r="G68" s="257" t="s">
        <v>1051</v>
      </c>
      <c r="H68" s="332"/>
    </row>
    <row r="69" spans="2:8" s="242" customFormat="1" ht="11.25" customHeight="1">
      <c r="B69" s="306"/>
      <c r="C69" s="250" t="s">
        <v>276</v>
      </c>
      <c r="D69" s="313"/>
      <c r="E69" s="276"/>
      <c r="F69" s="333"/>
      <c r="G69" s="142" t="s">
        <v>1012</v>
      </c>
      <c r="H69" s="333"/>
    </row>
    <row r="70" spans="1:8" s="242" customFormat="1" ht="11.25" customHeight="1">
      <c r="A70" s="320">
        <v>2</v>
      </c>
      <c r="B70" s="306" t="s">
        <v>1052</v>
      </c>
      <c r="C70" s="249" t="s">
        <v>1053</v>
      </c>
      <c r="D70" s="311" t="s">
        <v>1180</v>
      </c>
      <c r="E70" s="301">
        <v>10</v>
      </c>
      <c r="F70" s="331" t="s">
        <v>1054</v>
      </c>
      <c r="G70" s="275" t="s">
        <v>1055</v>
      </c>
      <c r="H70" s="331" t="s">
        <v>1188</v>
      </c>
    </row>
    <row r="71" spans="1:8" ht="13.5">
      <c r="A71" s="320"/>
      <c r="B71" s="306"/>
      <c r="C71" s="244" t="s">
        <v>1056</v>
      </c>
      <c r="D71" s="312"/>
      <c r="E71" s="301"/>
      <c r="F71" s="332"/>
      <c r="G71" s="257" t="s">
        <v>557</v>
      </c>
      <c r="H71" s="332"/>
    </row>
    <row r="72" spans="2:8" s="242" customFormat="1" ht="11.25" customHeight="1">
      <c r="B72" s="306"/>
      <c r="C72" s="250" t="s">
        <v>446</v>
      </c>
      <c r="D72" s="313"/>
      <c r="E72" s="276"/>
      <c r="F72" s="333"/>
      <c r="G72" s="142" t="s">
        <v>1035</v>
      </c>
      <c r="H72" s="333"/>
    </row>
    <row r="73" spans="1:8" s="242" customFormat="1" ht="11.25" customHeight="1">
      <c r="A73" s="320">
        <v>3</v>
      </c>
      <c r="B73" s="306" t="s">
        <v>543</v>
      </c>
      <c r="C73" s="252" t="s">
        <v>1057</v>
      </c>
      <c r="D73" s="311" t="s">
        <v>1181</v>
      </c>
      <c r="E73" s="301">
        <v>11</v>
      </c>
      <c r="F73" s="331" t="s">
        <v>1058</v>
      </c>
      <c r="G73" s="271" t="s">
        <v>1059</v>
      </c>
      <c r="H73" s="331" t="s">
        <v>1189</v>
      </c>
    </row>
    <row r="74" spans="1:8" ht="13.5">
      <c r="A74" s="320"/>
      <c r="B74" s="306"/>
      <c r="C74" s="244" t="s">
        <v>562</v>
      </c>
      <c r="D74" s="312"/>
      <c r="E74" s="301"/>
      <c r="F74" s="332"/>
      <c r="G74" s="244" t="s">
        <v>1060</v>
      </c>
      <c r="H74" s="332"/>
    </row>
    <row r="75" spans="2:8" s="242" customFormat="1" ht="12" customHeight="1">
      <c r="B75" s="306"/>
      <c r="C75" s="253" t="s">
        <v>1061</v>
      </c>
      <c r="D75" s="313"/>
      <c r="E75" s="276"/>
      <c r="F75" s="333"/>
      <c r="G75" s="271" t="s">
        <v>978</v>
      </c>
      <c r="H75" s="333"/>
    </row>
    <row r="76" spans="1:8" s="242" customFormat="1" ht="11.25" customHeight="1">
      <c r="A76" s="320">
        <v>4</v>
      </c>
      <c r="B76" s="306" t="s">
        <v>545</v>
      </c>
      <c r="C76" s="249" t="s">
        <v>1062</v>
      </c>
      <c r="D76" s="311" t="s">
        <v>1182</v>
      </c>
      <c r="E76" s="301">
        <v>12</v>
      </c>
      <c r="F76" s="332" t="s">
        <v>1063</v>
      </c>
      <c r="G76" s="275" t="s">
        <v>1064</v>
      </c>
      <c r="H76" s="331" t="s">
        <v>1190</v>
      </c>
    </row>
    <row r="77" spans="1:8" ht="13.5">
      <c r="A77" s="320"/>
      <c r="B77" s="306"/>
      <c r="C77" s="244" t="s">
        <v>1065</v>
      </c>
      <c r="D77" s="312"/>
      <c r="E77" s="301"/>
      <c r="F77" s="332"/>
      <c r="G77" s="257" t="s">
        <v>1066</v>
      </c>
      <c r="H77" s="332"/>
    </row>
    <row r="78" spans="2:8" s="242" customFormat="1" ht="11.25" customHeight="1">
      <c r="B78" s="306"/>
      <c r="C78" s="250" t="s">
        <v>1067</v>
      </c>
      <c r="D78" s="313"/>
      <c r="E78" s="276"/>
      <c r="F78" s="332"/>
      <c r="G78" s="142" t="s">
        <v>987</v>
      </c>
      <c r="H78" s="333"/>
    </row>
    <row r="79" spans="1:8" s="242" customFormat="1" ht="11.25" customHeight="1">
      <c r="A79" s="320">
        <v>5</v>
      </c>
      <c r="B79" s="306" t="s">
        <v>1068</v>
      </c>
      <c r="C79" s="252" t="s">
        <v>1069</v>
      </c>
      <c r="D79" s="311" t="s">
        <v>1183</v>
      </c>
      <c r="E79" s="301">
        <v>13</v>
      </c>
      <c r="F79" s="331" t="s">
        <v>1070</v>
      </c>
      <c r="G79" s="271" t="s">
        <v>1071</v>
      </c>
      <c r="H79" s="331" t="s">
        <v>1191</v>
      </c>
    </row>
    <row r="80" spans="1:8" ht="13.5">
      <c r="A80" s="320"/>
      <c r="B80" s="306"/>
      <c r="C80" s="244" t="s">
        <v>1072</v>
      </c>
      <c r="D80" s="312"/>
      <c r="E80" s="301"/>
      <c r="F80" s="332"/>
      <c r="G80" s="244" t="s">
        <v>567</v>
      </c>
      <c r="H80" s="332"/>
    </row>
    <row r="81" spans="2:8" s="242" customFormat="1" ht="11.25" customHeight="1">
      <c r="B81" s="306"/>
      <c r="C81" s="253" t="s">
        <v>1073</v>
      </c>
      <c r="D81" s="313"/>
      <c r="E81" s="276"/>
      <c r="F81" s="333"/>
      <c r="G81" s="271" t="s">
        <v>1012</v>
      </c>
      <c r="H81" s="333"/>
    </row>
    <row r="82" spans="1:8" s="242" customFormat="1" ht="11.25" customHeight="1">
      <c r="A82" s="320">
        <v>6</v>
      </c>
      <c r="B82" s="306" t="s">
        <v>1074</v>
      </c>
      <c r="C82" s="249" t="s">
        <v>1075</v>
      </c>
      <c r="D82" s="311" t="s">
        <v>1184</v>
      </c>
      <c r="E82" s="301">
        <v>14</v>
      </c>
      <c r="F82" s="332" t="s">
        <v>1076</v>
      </c>
      <c r="G82" s="275" t="s">
        <v>1077</v>
      </c>
      <c r="H82" s="331" t="s">
        <v>1192</v>
      </c>
    </row>
    <row r="83" spans="1:8" ht="13.5">
      <c r="A83" s="320"/>
      <c r="B83" s="306"/>
      <c r="C83" s="244" t="s">
        <v>1078</v>
      </c>
      <c r="D83" s="312"/>
      <c r="E83" s="301"/>
      <c r="F83" s="332"/>
      <c r="G83" s="257" t="s">
        <v>565</v>
      </c>
      <c r="H83" s="332"/>
    </row>
    <row r="84" spans="2:8" s="242" customFormat="1" ht="11.25" customHeight="1">
      <c r="B84" s="306"/>
      <c r="C84" s="250" t="s">
        <v>446</v>
      </c>
      <c r="D84" s="313"/>
      <c r="E84" s="276"/>
      <c r="F84" s="333"/>
      <c r="G84" s="142" t="s">
        <v>1035</v>
      </c>
      <c r="H84" s="333"/>
    </row>
    <row r="85" spans="1:8" s="242" customFormat="1" ht="11.25" customHeight="1">
      <c r="A85" s="320">
        <v>7</v>
      </c>
      <c r="B85" s="306" t="s">
        <v>1079</v>
      </c>
      <c r="C85" s="271" t="s">
        <v>1080</v>
      </c>
      <c r="D85" s="311" t="s">
        <v>1185</v>
      </c>
      <c r="E85" s="301">
        <v>15</v>
      </c>
      <c r="F85" s="302" t="s">
        <v>1081</v>
      </c>
      <c r="G85" s="275" t="s">
        <v>1082</v>
      </c>
      <c r="H85" s="331" t="s">
        <v>1193</v>
      </c>
    </row>
    <row r="86" spans="1:8" ht="13.5">
      <c r="A86" s="320"/>
      <c r="B86" s="306"/>
      <c r="C86" s="244" t="s">
        <v>555</v>
      </c>
      <c r="D86" s="312"/>
      <c r="E86" s="301"/>
      <c r="F86" s="302"/>
      <c r="G86" s="257" t="s">
        <v>1083</v>
      </c>
      <c r="H86" s="332"/>
    </row>
    <row r="87" spans="2:8" s="242" customFormat="1" ht="11.25" customHeight="1">
      <c r="B87" s="306"/>
      <c r="C87" s="271" t="s">
        <v>1035</v>
      </c>
      <c r="D87" s="313"/>
      <c r="E87" s="276"/>
      <c r="F87" s="302"/>
      <c r="G87" s="142" t="s">
        <v>987</v>
      </c>
      <c r="H87" s="333"/>
    </row>
    <row r="88" spans="1:8" s="242" customFormat="1" ht="11.25" customHeight="1">
      <c r="A88" s="320">
        <v>8</v>
      </c>
      <c r="B88" s="306" t="s">
        <v>1084</v>
      </c>
      <c r="C88" s="249" t="s">
        <v>1085</v>
      </c>
      <c r="D88" s="311" t="s">
        <v>1186</v>
      </c>
      <c r="E88" s="301">
        <v>16</v>
      </c>
      <c r="F88" s="302" t="s">
        <v>1086</v>
      </c>
      <c r="G88" s="275" t="s">
        <v>1087</v>
      </c>
      <c r="H88" s="331" t="s">
        <v>1194</v>
      </c>
    </row>
    <row r="89" spans="1:8" ht="13.5">
      <c r="A89" s="320"/>
      <c r="B89" s="306"/>
      <c r="C89" s="244" t="s">
        <v>257</v>
      </c>
      <c r="D89" s="312"/>
      <c r="E89" s="301"/>
      <c r="F89" s="302"/>
      <c r="G89" s="257" t="s">
        <v>1088</v>
      </c>
      <c r="H89" s="332"/>
    </row>
    <row r="90" spans="2:8" s="242" customFormat="1" ht="11.25" customHeight="1">
      <c r="B90" s="306"/>
      <c r="C90" s="250" t="s">
        <v>987</v>
      </c>
      <c r="D90" s="313"/>
      <c r="E90" s="276"/>
      <c r="F90" s="302"/>
      <c r="G90" s="142" t="s">
        <v>987</v>
      </c>
      <c r="H90" s="333"/>
    </row>
    <row r="91" spans="2:8" s="242" customFormat="1" ht="11.25" customHeight="1">
      <c r="B91" s="259"/>
      <c r="C91" s="260"/>
      <c r="D91" s="261"/>
      <c r="E91" s="301">
        <v>17</v>
      </c>
      <c r="F91" s="302" t="s">
        <v>1089</v>
      </c>
      <c r="G91" s="275" t="s">
        <v>1090</v>
      </c>
      <c r="H91" s="331" t="s">
        <v>1195</v>
      </c>
    </row>
    <row r="92" spans="2:8" s="242" customFormat="1" ht="11.25" customHeight="1">
      <c r="B92" s="259"/>
      <c r="C92" s="260"/>
      <c r="D92" s="261"/>
      <c r="E92" s="301"/>
      <c r="F92" s="302"/>
      <c r="G92" s="257" t="s">
        <v>1091</v>
      </c>
      <c r="H92" s="332"/>
    </row>
    <row r="93" spans="2:8" s="242" customFormat="1" ht="11.25" customHeight="1">
      <c r="B93" s="259"/>
      <c r="C93" s="260"/>
      <c r="D93" s="261"/>
      <c r="E93" s="276"/>
      <c r="F93" s="302"/>
      <c r="G93" s="142" t="s">
        <v>987</v>
      </c>
      <c r="H93" s="333"/>
    </row>
    <row r="94" spans="2:8" s="242" customFormat="1" ht="11.25" customHeight="1">
      <c r="B94" s="259"/>
      <c r="C94" s="260"/>
      <c r="D94" s="261"/>
      <c r="E94" s="277"/>
      <c r="F94" s="278"/>
      <c r="G94" s="271"/>
      <c r="H94" s="265"/>
    </row>
    <row r="95" spans="2:8" s="242" customFormat="1" ht="11.25" customHeight="1">
      <c r="B95" s="259"/>
      <c r="C95" s="260"/>
      <c r="D95" s="261"/>
      <c r="E95" s="277"/>
      <c r="F95" s="278"/>
      <c r="G95" s="271"/>
      <c r="H95" s="265"/>
    </row>
    <row r="96" spans="2:8" s="242" customFormat="1" ht="11.25" customHeight="1">
      <c r="B96" s="259"/>
      <c r="C96" s="260"/>
      <c r="D96" s="261"/>
      <c r="E96" s="277"/>
      <c r="F96" s="278"/>
      <c r="G96" s="271"/>
      <c r="H96" s="265"/>
    </row>
    <row r="97" spans="2:8" s="242" customFormat="1" ht="11.25" customHeight="1">
      <c r="B97" s="259"/>
      <c r="C97" s="260"/>
      <c r="D97" s="261"/>
      <c r="E97" s="277"/>
      <c r="F97" s="278"/>
      <c r="G97" s="271"/>
      <c r="H97" s="265"/>
    </row>
    <row r="98" spans="2:8" s="242" customFormat="1" ht="11.25" customHeight="1">
      <c r="B98" s="259"/>
      <c r="C98" s="260"/>
      <c r="D98" s="261"/>
      <c r="E98" s="277"/>
      <c r="F98" s="278"/>
      <c r="G98" s="271"/>
      <c r="H98" s="265"/>
    </row>
    <row r="99" spans="2:8" s="242" customFormat="1" ht="11.25" customHeight="1">
      <c r="B99" s="259"/>
      <c r="C99" s="260"/>
      <c r="D99" s="261"/>
      <c r="E99" s="277"/>
      <c r="F99" s="278"/>
      <c r="G99" s="271"/>
      <c r="H99" s="265"/>
    </row>
    <row r="100" spans="2:8" s="242" customFormat="1" ht="11.25" customHeight="1">
      <c r="B100" s="259"/>
      <c r="C100" s="260"/>
      <c r="D100" s="261"/>
      <c r="E100" s="277"/>
      <c r="F100" s="278"/>
      <c r="G100" s="271"/>
      <c r="H100" s="265"/>
    </row>
    <row r="101" spans="2:8" s="242" customFormat="1" ht="11.25" customHeight="1">
      <c r="B101" s="259"/>
      <c r="C101" s="260"/>
      <c r="D101" s="261"/>
      <c r="E101" s="277"/>
      <c r="F101" s="278"/>
      <c r="G101" s="271"/>
      <c r="H101" s="265"/>
    </row>
    <row r="102" spans="2:8" s="242" customFormat="1" ht="11.25" customHeight="1">
      <c r="B102" s="259"/>
      <c r="C102" s="260"/>
      <c r="D102" s="261"/>
      <c r="E102" s="277"/>
      <c r="F102" s="278"/>
      <c r="G102" s="271"/>
      <c r="H102" s="265"/>
    </row>
    <row r="103" spans="2:8" s="242" customFormat="1" ht="11.25" customHeight="1">
      <c r="B103" s="259"/>
      <c r="C103" s="260"/>
      <c r="D103" s="261"/>
      <c r="E103" s="277"/>
      <c r="F103" s="278"/>
      <c r="G103" s="271"/>
      <c r="H103" s="265"/>
    </row>
    <row r="104" spans="2:8" s="242" customFormat="1" ht="11.25" customHeight="1">
      <c r="B104" s="259"/>
      <c r="C104" s="260"/>
      <c r="D104" s="261"/>
      <c r="E104" s="277"/>
      <c r="F104" s="278"/>
      <c r="G104" s="271"/>
      <c r="H104" s="265"/>
    </row>
    <row r="105" spans="2:8" s="242" customFormat="1" ht="11.25" customHeight="1">
      <c r="B105" s="259"/>
      <c r="C105" s="260"/>
      <c r="D105" s="261"/>
      <c r="E105" s="277"/>
      <c r="F105" s="278"/>
      <c r="G105" s="271"/>
      <c r="H105" s="265"/>
    </row>
    <row r="106" spans="2:8" s="242" customFormat="1" ht="11.25" customHeight="1">
      <c r="B106" s="259"/>
      <c r="C106" s="260"/>
      <c r="D106" s="261"/>
      <c r="E106" s="277"/>
      <c r="F106" s="278"/>
      <c r="G106" s="271"/>
      <c r="H106" s="265"/>
    </row>
    <row r="107" spans="2:8" s="242" customFormat="1" ht="11.25" customHeight="1">
      <c r="B107" s="259"/>
      <c r="C107" s="260"/>
      <c r="D107" s="261"/>
      <c r="E107" s="277"/>
      <c r="F107" s="278"/>
      <c r="G107" s="271"/>
      <c r="H107" s="265"/>
    </row>
    <row r="108" spans="2:8" s="242" customFormat="1" ht="11.25" customHeight="1">
      <c r="B108" s="259"/>
      <c r="C108" s="260"/>
      <c r="D108" s="261"/>
      <c r="E108" s="277"/>
      <c r="F108" s="278"/>
      <c r="G108" s="271"/>
      <c r="H108" s="265"/>
    </row>
    <row r="109" spans="2:8" s="242" customFormat="1" ht="11.25" customHeight="1">
      <c r="B109" s="259"/>
      <c r="C109" s="260"/>
      <c r="D109" s="261"/>
      <c r="E109" s="277"/>
      <c r="F109" s="278"/>
      <c r="G109" s="271"/>
      <c r="H109" s="265"/>
    </row>
    <row r="110" spans="2:8" s="242" customFormat="1" ht="11.25" customHeight="1">
      <c r="B110" s="259"/>
      <c r="C110" s="260"/>
      <c r="D110" s="261"/>
      <c r="E110" s="277"/>
      <c r="F110" s="278"/>
      <c r="G110" s="271"/>
      <c r="H110" s="265"/>
    </row>
    <row r="111" spans="2:8" s="242" customFormat="1" ht="11.25" customHeight="1">
      <c r="B111" s="259"/>
      <c r="C111" s="260"/>
      <c r="D111" s="261"/>
      <c r="E111" s="277"/>
      <c r="F111" s="278"/>
      <c r="G111" s="271"/>
      <c r="H111" s="265"/>
    </row>
    <row r="112" spans="2:8" s="242" customFormat="1" ht="11.25" customHeight="1">
      <c r="B112" s="259"/>
      <c r="C112" s="260"/>
      <c r="D112" s="261"/>
      <c r="E112" s="277"/>
      <c r="F112" s="278"/>
      <c r="G112" s="271"/>
      <c r="H112" s="265"/>
    </row>
    <row r="113" spans="2:8" s="242" customFormat="1" ht="11.25" customHeight="1">
      <c r="B113" s="259"/>
      <c r="C113" s="260"/>
      <c r="D113" s="261"/>
      <c r="E113" s="277"/>
      <c r="F113" s="278"/>
      <c r="G113" s="271"/>
      <c r="H113" s="265"/>
    </row>
    <row r="114" spans="2:8" s="242" customFormat="1" ht="11.25" customHeight="1">
      <c r="B114" s="259"/>
      <c r="C114" s="260"/>
      <c r="D114" s="261"/>
      <c r="E114" s="277"/>
      <c r="F114" s="278"/>
      <c r="G114" s="271"/>
      <c r="H114" s="265"/>
    </row>
    <row r="115" spans="2:8" s="242" customFormat="1" ht="11.25" customHeight="1">
      <c r="B115" s="259"/>
      <c r="C115" s="260"/>
      <c r="D115" s="261"/>
      <c r="E115" s="277"/>
      <c r="F115" s="278"/>
      <c r="G115" s="271"/>
      <c r="H115" s="265"/>
    </row>
    <row r="116" spans="2:8" s="242" customFormat="1" ht="11.25" customHeight="1">
      <c r="B116" s="259"/>
      <c r="C116" s="260"/>
      <c r="D116" s="261"/>
      <c r="E116" s="277"/>
      <c r="F116" s="278"/>
      <c r="G116" s="271"/>
      <c r="H116" s="265"/>
    </row>
    <row r="117" spans="2:8" s="242" customFormat="1" ht="11.25" customHeight="1">
      <c r="B117" s="259"/>
      <c r="C117" s="260"/>
      <c r="D117" s="261"/>
      <c r="E117" s="277"/>
      <c r="F117" s="278"/>
      <c r="G117" s="271"/>
      <c r="H117" s="265"/>
    </row>
    <row r="118" spans="2:8" s="242" customFormat="1" ht="11.25" customHeight="1">
      <c r="B118" s="259"/>
      <c r="C118" s="260"/>
      <c r="D118" s="261"/>
      <c r="E118" s="277"/>
      <c r="F118" s="278"/>
      <c r="G118" s="271"/>
      <c r="H118" s="265"/>
    </row>
    <row r="119" spans="2:8" s="242" customFormat="1" ht="11.25" customHeight="1">
      <c r="B119" s="259"/>
      <c r="C119" s="260"/>
      <c r="D119" s="261"/>
      <c r="E119" s="277"/>
      <c r="F119" s="278"/>
      <c r="G119" s="271"/>
      <c r="H119" s="265"/>
    </row>
    <row r="120" spans="2:8" s="242" customFormat="1" ht="11.25" customHeight="1">
      <c r="B120" s="259"/>
      <c r="C120" s="260"/>
      <c r="D120" s="261"/>
      <c r="E120" s="277"/>
      <c r="F120" s="278"/>
      <c r="G120" s="271"/>
      <c r="H120" s="265"/>
    </row>
    <row r="121" spans="2:8" s="242" customFormat="1" ht="11.25" customHeight="1">
      <c r="B121" s="259"/>
      <c r="C121" s="260"/>
      <c r="D121" s="261"/>
      <c r="E121" s="277"/>
      <c r="F121" s="278"/>
      <c r="G121" s="271"/>
      <c r="H121" s="265"/>
    </row>
    <row r="122" spans="2:8" s="242" customFormat="1" ht="11.25" customHeight="1">
      <c r="B122" s="259"/>
      <c r="C122" s="260"/>
      <c r="D122" s="261"/>
      <c r="E122" s="277"/>
      <c r="F122" s="278"/>
      <c r="G122" s="271"/>
      <c r="H122" s="265"/>
    </row>
    <row r="123" spans="2:8" s="242" customFormat="1" ht="11.25" customHeight="1">
      <c r="B123" s="259"/>
      <c r="C123" s="260"/>
      <c r="D123" s="261"/>
      <c r="E123" s="277"/>
      <c r="F123" s="278"/>
      <c r="G123" s="271"/>
      <c r="H123" s="265"/>
    </row>
    <row r="124" spans="2:8" s="242" customFormat="1" ht="11.25" customHeight="1">
      <c r="B124" s="259"/>
      <c r="C124" s="260"/>
      <c r="D124" s="261"/>
      <c r="E124" s="277"/>
      <c r="F124" s="278"/>
      <c r="G124" s="271"/>
      <c r="H124" s="265"/>
    </row>
    <row r="125" spans="2:8" s="242" customFormat="1" ht="11.25" customHeight="1">
      <c r="B125" s="259"/>
      <c r="C125" s="260"/>
      <c r="D125" s="261"/>
      <c r="E125" s="277"/>
      <c r="F125" s="278"/>
      <c r="G125" s="271"/>
      <c r="H125" s="265"/>
    </row>
    <row r="126" spans="2:8" s="242" customFormat="1" ht="11.25" customHeight="1">
      <c r="B126" s="259"/>
      <c r="C126" s="260"/>
      <c r="D126" s="261"/>
      <c r="E126" s="277"/>
      <c r="F126" s="278"/>
      <c r="G126" s="271"/>
      <c r="H126" s="265"/>
    </row>
    <row r="127" spans="2:8" s="242" customFormat="1" ht="60" customHeight="1">
      <c r="B127" s="259"/>
      <c r="C127" s="334" t="s">
        <v>1092</v>
      </c>
      <c r="D127" s="334"/>
      <c r="E127" s="334"/>
      <c r="F127" s="334"/>
      <c r="G127" s="334"/>
      <c r="H127" s="265"/>
    </row>
    <row r="128" spans="2:3" ht="18" customHeight="1">
      <c r="B128" s="317" t="s">
        <v>1093</v>
      </c>
      <c r="C128" s="335"/>
    </row>
    <row r="129" spans="4:8" ht="13.5">
      <c r="D129" s="280"/>
      <c r="E129" s="263"/>
      <c r="F129" s="281"/>
      <c r="G129" s="263"/>
      <c r="H129" s="280"/>
    </row>
    <row r="130" spans="5:8" ht="4.5" customHeight="1">
      <c r="E130" s="263"/>
      <c r="F130" s="281"/>
      <c r="G130" s="263"/>
      <c r="H130" s="263"/>
    </row>
    <row r="131" spans="1:8" ht="13.5">
      <c r="A131" s="235"/>
      <c r="B131" s="318" t="s">
        <v>967</v>
      </c>
      <c r="C131" s="236" t="s">
        <v>7</v>
      </c>
      <c r="D131" s="319" t="s">
        <v>11</v>
      </c>
      <c r="E131" s="282"/>
      <c r="F131" s="318" t="s">
        <v>967</v>
      </c>
      <c r="G131" s="236" t="s">
        <v>7</v>
      </c>
      <c r="H131" s="319" t="s">
        <v>11</v>
      </c>
    </row>
    <row r="132" spans="2:8" ht="13.5">
      <c r="B132" s="318"/>
      <c r="C132" s="238" t="s">
        <v>968</v>
      </c>
      <c r="D132" s="319"/>
      <c r="E132" s="258"/>
      <c r="F132" s="318"/>
      <c r="G132" s="238" t="s">
        <v>968</v>
      </c>
      <c r="H132" s="319"/>
    </row>
    <row r="133" spans="1:8" s="242" customFormat="1" ht="11.25" customHeight="1">
      <c r="A133" s="320">
        <v>1</v>
      </c>
      <c r="B133" s="306" t="s">
        <v>1094</v>
      </c>
      <c r="C133" s="247" t="s">
        <v>1095</v>
      </c>
      <c r="D133" s="307" t="s">
        <v>1096</v>
      </c>
      <c r="E133" s="330">
        <v>11</v>
      </c>
      <c r="F133" s="325" t="s">
        <v>1097</v>
      </c>
      <c r="G133" s="240" t="s">
        <v>1098</v>
      </c>
      <c r="H133" s="326" t="s">
        <v>971</v>
      </c>
    </row>
    <row r="134" spans="1:8" ht="13.5">
      <c r="A134" s="320"/>
      <c r="B134" s="306"/>
      <c r="C134" s="244" t="s">
        <v>460</v>
      </c>
      <c r="D134" s="308"/>
      <c r="E134" s="330"/>
      <c r="F134" s="325"/>
      <c r="G134" s="243" t="s">
        <v>1099</v>
      </c>
      <c r="H134" s="327"/>
    </row>
    <row r="135" spans="2:8" s="242" customFormat="1" ht="11.25" customHeight="1">
      <c r="B135" s="306"/>
      <c r="C135" s="247" t="s">
        <v>1100</v>
      </c>
      <c r="D135" s="309"/>
      <c r="E135" s="283"/>
      <c r="F135" s="325"/>
      <c r="G135" s="240" t="s">
        <v>1101</v>
      </c>
      <c r="H135" s="328"/>
    </row>
    <row r="136" spans="1:8" s="242" customFormat="1" ht="11.25" customHeight="1">
      <c r="A136" s="320">
        <v>2</v>
      </c>
      <c r="B136" s="325" t="s">
        <v>1102</v>
      </c>
      <c r="C136" s="284" t="s">
        <v>1103</v>
      </c>
      <c r="D136" s="326" t="s">
        <v>971</v>
      </c>
      <c r="E136" s="330">
        <v>12</v>
      </c>
      <c r="F136" s="306" t="s">
        <v>1104</v>
      </c>
      <c r="G136" s="249" t="s">
        <v>1105</v>
      </c>
      <c r="H136" s="307" t="s">
        <v>1106</v>
      </c>
    </row>
    <row r="137" spans="1:8" ht="13.5">
      <c r="A137" s="320"/>
      <c r="B137" s="325"/>
      <c r="C137" s="243" t="s">
        <v>466</v>
      </c>
      <c r="D137" s="327"/>
      <c r="E137" s="330"/>
      <c r="F137" s="306"/>
      <c r="G137" s="244" t="s">
        <v>243</v>
      </c>
      <c r="H137" s="308"/>
    </row>
    <row r="138" spans="2:8" s="242" customFormat="1" ht="11.25" customHeight="1">
      <c r="B138" s="325"/>
      <c r="C138" s="285" t="s">
        <v>1107</v>
      </c>
      <c r="D138" s="328"/>
      <c r="E138" s="283"/>
      <c r="F138" s="306"/>
      <c r="G138" s="250" t="s">
        <v>1108</v>
      </c>
      <c r="H138" s="309"/>
    </row>
    <row r="139" spans="1:8" s="242" customFormat="1" ht="11.25" customHeight="1">
      <c r="A139" s="329">
        <v>3</v>
      </c>
      <c r="B139" s="325" t="s">
        <v>1109</v>
      </c>
      <c r="C139" s="240" t="s">
        <v>1110</v>
      </c>
      <c r="D139" s="326" t="s">
        <v>971</v>
      </c>
      <c r="E139" s="330">
        <v>13</v>
      </c>
      <c r="F139" s="325" t="s">
        <v>1111</v>
      </c>
      <c r="G139" s="240" t="s">
        <v>1112</v>
      </c>
      <c r="H139" s="326" t="s">
        <v>971</v>
      </c>
    </row>
    <row r="140" spans="1:8" ht="13.5">
      <c r="A140" s="329"/>
      <c r="B140" s="325"/>
      <c r="C140" s="286" t="s">
        <v>1113</v>
      </c>
      <c r="D140" s="327"/>
      <c r="E140" s="330"/>
      <c r="F140" s="325"/>
      <c r="G140" s="243" t="s">
        <v>464</v>
      </c>
      <c r="H140" s="327"/>
    </row>
    <row r="141" spans="1:8" s="242" customFormat="1" ht="11.25" customHeight="1">
      <c r="A141" s="287"/>
      <c r="B141" s="325"/>
      <c r="C141" s="240" t="s">
        <v>1114</v>
      </c>
      <c r="D141" s="328"/>
      <c r="E141" s="283"/>
      <c r="F141" s="325"/>
      <c r="G141" s="240" t="s">
        <v>1115</v>
      </c>
      <c r="H141" s="328"/>
    </row>
    <row r="142" spans="1:8" s="242" customFormat="1" ht="11.25" customHeight="1">
      <c r="A142" s="320">
        <v>4</v>
      </c>
      <c r="B142" s="306" t="s">
        <v>1116</v>
      </c>
      <c r="C142" s="255" t="s">
        <v>1117</v>
      </c>
      <c r="D142" s="307" t="s">
        <v>1118</v>
      </c>
      <c r="E142" s="305">
        <v>14</v>
      </c>
      <c r="F142" s="306" t="s">
        <v>1119</v>
      </c>
      <c r="G142" s="255" t="s">
        <v>1120</v>
      </c>
      <c r="H142" s="307" t="s">
        <v>1121</v>
      </c>
    </row>
    <row r="143" spans="1:8" ht="13.5">
      <c r="A143" s="320"/>
      <c r="B143" s="306"/>
      <c r="C143" s="244" t="s">
        <v>456</v>
      </c>
      <c r="D143" s="308"/>
      <c r="E143" s="305"/>
      <c r="F143" s="306"/>
      <c r="G143" s="244" t="s">
        <v>1122</v>
      </c>
      <c r="H143" s="308"/>
    </row>
    <row r="144" spans="2:8" s="242" customFormat="1" ht="11.25" customHeight="1">
      <c r="B144" s="306"/>
      <c r="C144" s="250" t="s">
        <v>1123</v>
      </c>
      <c r="D144" s="309"/>
      <c r="E144" s="288"/>
      <c r="F144" s="306"/>
      <c r="G144" s="250" t="s">
        <v>1108</v>
      </c>
      <c r="H144" s="309"/>
    </row>
    <row r="145" spans="1:8" s="242" customFormat="1" ht="11.25" customHeight="1">
      <c r="A145" s="320">
        <v>5</v>
      </c>
      <c r="B145" s="325" t="s">
        <v>1124</v>
      </c>
      <c r="C145" s="240" t="s">
        <v>1125</v>
      </c>
      <c r="D145" s="326" t="s">
        <v>971</v>
      </c>
      <c r="E145" s="305">
        <v>15</v>
      </c>
      <c r="F145" s="306" t="s">
        <v>1126</v>
      </c>
      <c r="G145" s="249" t="s">
        <v>1127</v>
      </c>
      <c r="H145" s="307" t="s">
        <v>1128</v>
      </c>
    </row>
    <row r="146" spans="1:8" ht="13.5">
      <c r="A146" s="320"/>
      <c r="B146" s="325"/>
      <c r="C146" s="243" t="s">
        <v>1129</v>
      </c>
      <c r="D146" s="327"/>
      <c r="E146" s="305"/>
      <c r="F146" s="306"/>
      <c r="G146" s="257" t="s">
        <v>1130</v>
      </c>
      <c r="H146" s="308"/>
    </row>
    <row r="147" spans="2:8" s="242" customFormat="1" ht="11.25" customHeight="1">
      <c r="B147" s="325"/>
      <c r="C147" s="240" t="s">
        <v>1115</v>
      </c>
      <c r="D147" s="328"/>
      <c r="E147" s="288"/>
      <c r="F147" s="306"/>
      <c r="G147" s="250" t="s">
        <v>1131</v>
      </c>
      <c r="H147" s="309"/>
    </row>
    <row r="148" spans="1:4" s="242" customFormat="1" ht="11.25" customHeight="1">
      <c r="A148" s="320">
        <v>6</v>
      </c>
      <c r="B148" s="306" t="s">
        <v>1132</v>
      </c>
      <c r="C148" s="255" t="s">
        <v>1133</v>
      </c>
      <c r="D148" s="307" t="s">
        <v>1134</v>
      </c>
    </row>
    <row r="149" spans="1:6" ht="13.5">
      <c r="A149" s="320"/>
      <c r="B149" s="306"/>
      <c r="C149" s="244" t="s">
        <v>1135</v>
      </c>
      <c r="D149" s="308"/>
      <c r="F149" s="226"/>
    </row>
    <row r="150" spans="2:4" s="242" customFormat="1" ht="12.75" customHeight="1">
      <c r="B150" s="306"/>
      <c r="C150" s="250" t="s">
        <v>1114</v>
      </c>
      <c r="D150" s="309"/>
    </row>
    <row r="151" spans="1:8" s="242" customFormat="1" ht="12.75" customHeight="1">
      <c r="A151" s="320">
        <v>7</v>
      </c>
      <c r="B151" s="306" t="s">
        <v>1136</v>
      </c>
      <c r="C151" s="253" t="s">
        <v>1137</v>
      </c>
      <c r="D151" s="307" t="s">
        <v>1138</v>
      </c>
      <c r="E151" s="321"/>
      <c r="F151" s="322"/>
      <c r="G151" s="260"/>
      <c r="H151" s="324"/>
    </row>
    <row r="152" spans="1:8" ht="12.75" customHeight="1">
      <c r="A152" s="320"/>
      <c r="B152" s="306"/>
      <c r="C152" s="244" t="s">
        <v>1139</v>
      </c>
      <c r="D152" s="308"/>
      <c r="E152" s="321"/>
      <c r="F152" s="323"/>
      <c r="G152" s="261"/>
      <c r="H152" s="324"/>
    </row>
    <row r="153" spans="2:8" s="242" customFormat="1" ht="12.75" customHeight="1">
      <c r="B153" s="306"/>
      <c r="C153" s="253" t="s">
        <v>1108</v>
      </c>
      <c r="D153" s="309"/>
      <c r="E153" s="288"/>
      <c r="F153" s="323"/>
      <c r="G153" s="260"/>
      <c r="H153" s="324"/>
    </row>
    <row r="154" spans="1:8" s="242" customFormat="1" ht="12.75" customHeight="1">
      <c r="A154" s="320">
        <v>8</v>
      </c>
      <c r="B154" s="325" t="s">
        <v>1140</v>
      </c>
      <c r="C154" s="284" t="s">
        <v>1141</v>
      </c>
      <c r="D154" s="326" t="s">
        <v>971</v>
      </c>
      <c r="E154" s="270"/>
      <c r="F154" s="278"/>
      <c r="G154" s="271"/>
      <c r="H154" s="265"/>
    </row>
    <row r="155" spans="1:7" ht="12.75" customHeight="1">
      <c r="A155" s="320"/>
      <c r="B155" s="325"/>
      <c r="C155" s="243" t="s">
        <v>1142</v>
      </c>
      <c r="D155" s="327"/>
      <c r="E155" s="289"/>
      <c r="F155" s="289"/>
      <c r="G155" s="289"/>
    </row>
    <row r="156" spans="2:8" s="242" customFormat="1" ht="12.75" customHeight="1">
      <c r="B156" s="325"/>
      <c r="C156" s="285" t="s">
        <v>1143</v>
      </c>
      <c r="D156" s="328"/>
      <c r="E156" s="289"/>
      <c r="F156" s="289"/>
      <c r="G156" s="289"/>
      <c r="H156" s="226"/>
    </row>
    <row r="157" spans="1:8" s="242" customFormat="1" ht="11.25" customHeight="1">
      <c r="A157" s="320">
        <v>9</v>
      </c>
      <c r="B157" s="306" t="s">
        <v>1144</v>
      </c>
      <c r="C157" s="253" t="s">
        <v>1145</v>
      </c>
      <c r="D157" s="307" t="s">
        <v>1146</v>
      </c>
      <c r="E157" s="289"/>
      <c r="F157" s="289"/>
      <c r="G157" s="289"/>
      <c r="H157" s="226"/>
    </row>
    <row r="158" spans="1:4" ht="13.5">
      <c r="A158" s="320"/>
      <c r="B158" s="306"/>
      <c r="C158" s="244" t="s">
        <v>463</v>
      </c>
      <c r="D158" s="308"/>
    </row>
    <row r="159" spans="2:8" s="242" customFormat="1" ht="11.25" customHeight="1">
      <c r="B159" s="306"/>
      <c r="C159" s="253" t="s">
        <v>1108</v>
      </c>
      <c r="D159" s="309"/>
      <c r="E159" s="226"/>
      <c r="F159" s="227"/>
      <c r="G159" s="226"/>
      <c r="H159" s="280"/>
    </row>
    <row r="160" spans="1:8" s="242" customFormat="1" ht="11.25" customHeight="1">
      <c r="A160" s="320">
        <v>10</v>
      </c>
      <c r="B160" s="306" t="s">
        <v>1102</v>
      </c>
      <c r="C160" s="249" t="s">
        <v>1147</v>
      </c>
      <c r="D160" s="307" t="s">
        <v>1148</v>
      </c>
      <c r="E160" s="226"/>
      <c r="F160" s="227"/>
      <c r="G160" s="226"/>
      <c r="H160" s="226"/>
    </row>
    <row r="161" spans="1:8" ht="13.5">
      <c r="A161" s="320"/>
      <c r="B161" s="306"/>
      <c r="C161" s="244" t="s">
        <v>465</v>
      </c>
      <c r="D161" s="308"/>
      <c r="E161" s="235"/>
      <c r="F161" s="315"/>
      <c r="G161" s="268"/>
      <c r="H161" s="310"/>
    </row>
    <row r="162" spans="2:8" s="242" customFormat="1" ht="11.25" customHeight="1">
      <c r="B162" s="306"/>
      <c r="C162" s="250" t="s">
        <v>1108</v>
      </c>
      <c r="D162" s="309"/>
      <c r="E162" s="226"/>
      <c r="F162" s="315"/>
      <c r="G162" s="265"/>
      <c r="H162" s="310"/>
    </row>
    <row r="163" spans="2:8" s="242" customFormat="1" ht="11.25" customHeight="1">
      <c r="B163" s="259"/>
      <c r="C163" s="260"/>
      <c r="D163" s="261"/>
      <c r="E163" s="226"/>
      <c r="F163" s="278"/>
      <c r="G163" s="265"/>
      <c r="H163" s="265"/>
    </row>
    <row r="164" spans="2:8" s="242" customFormat="1" ht="11.25" customHeight="1">
      <c r="B164" s="278"/>
      <c r="C164" s="271"/>
      <c r="D164" s="265"/>
      <c r="E164" s="290"/>
      <c r="F164" s="264"/>
      <c r="G164" s="271"/>
      <c r="H164" s="310"/>
    </row>
    <row r="165" spans="2:8" s="242" customFormat="1" ht="42">
      <c r="B165" s="279"/>
      <c r="C165" s="291" t="s">
        <v>1092</v>
      </c>
      <c r="D165" s="289"/>
      <c r="E165" s="290"/>
      <c r="F165" s="267"/>
      <c r="G165" s="265"/>
      <c r="H165" s="310"/>
    </row>
    <row r="166" spans="2:8" s="242" customFormat="1" ht="11.25" customHeight="1">
      <c r="B166" s="279"/>
      <c r="C166" s="289"/>
      <c r="D166" s="289"/>
      <c r="F166" s="267"/>
      <c r="G166" s="271"/>
      <c r="H166" s="310"/>
    </row>
    <row r="167" spans="3:8" ht="13.5" customHeight="1">
      <c r="C167" s="289"/>
      <c r="D167" s="289"/>
      <c r="E167" s="301"/>
      <c r="F167" s="315"/>
      <c r="G167" s="271"/>
      <c r="H167" s="310"/>
    </row>
    <row r="168" spans="2:8" s="242" customFormat="1" ht="18" customHeight="1">
      <c r="B168" s="317" t="s">
        <v>1149</v>
      </c>
      <c r="C168" s="317"/>
      <c r="D168" s="226"/>
      <c r="E168" s="301"/>
      <c r="F168" s="316"/>
      <c r="G168" s="265"/>
      <c r="H168" s="310"/>
    </row>
    <row r="169" spans="2:8" ht="13.5">
      <c r="B169" s="227"/>
      <c r="D169" s="280"/>
      <c r="E169" s="242"/>
      <c r="F169" s="316"/>
      <c r="G169" s="271"/>
      <c r="H169" s="310"/>
    </row>
    <row r="170" spans="2:8" ht="4.5" customHeight="1">
      <c r="B170" s="227"/>
      <c r="E170" s="301"/>
      <c r="F170" s="315"/>
      <c r="G170" s="271"/>
      <c r="H170" s="310"/>
    </row>
    <row r="171" spans="1:8" s="228" customFormat="1" ht="13.5">
      <c r="A171" s="237"/>
      <c r="B171" s="318" t="s">
        <v>967</v>
      </c>
      <c r="C171" s="236" t="s">
        <v>7</v>
      </c>
      <c r="D171" s="319" t="s">
        <v>11</v>
      </c>
      <c r="E171" s="301"/>
      <c r="F171" s="316"/>
      <c r="G171" s="265"/>
      <c r="H171" s="310"/>
    </row>
    <row r="172" spans="1:8" ht="13.5">
      <c r="A172" s="239"/>
      <c r="B172" s="318"/>
      <c r="C172" s="238" t="s">
        <v>968</v>
      </c>
      <c r="D172" s="319"/>
      <c r="E172" s="242"/>
      <c r="F172" s="316"/>
      <c r="G172" s="271"/>
      <c r="H172" s="310"/>
    </row>
    <row r="173" spans="1:8" s="242" customFormat="1" ht="11.25" customHeight="1">
      <c r="A173" s="305">
        <v>1</v>
      </c>
      <c r="B173" s="311" t="s">
        <v>489</v>
      </c>
      <c r="C173" s="253" t="s">
        <v>1150</v>
      </c>
      <c r="D173" s="307" t="s">
        <v>1151</v>
      </c>
      <c r="E173" s="301"/>
      <c r="F173" s="315"/>
      <c r="G173" s="265"/>
      <c r="H173" s="310"/>
    </row>
    <row r="174" spans="1:8" ht="13.5">
      <c r="A174" s="305"/>
      <c r="B174" s="312"/>
      <c r="C174" s="244" t="s">
        <v>507</v>
      </c>
      <c r="D174" s="308"/>
      <c r="E174" s="301"/>
      <c r="F174" s="316"/>
      <c r="G174" s="265"/>
      <c r="H174" s="310"/>
    </row>
    <row r="175" spans="1:8" ht="11.25" customHeight="1">
      <c r="A175" s="239"/>
      <c r="B175" s="313"/>
      <c r="C175" s="253" t="s">
        <v>1114</v>
      </c>
      <c r="D175" s="309"/>
      <c r="E175" s="242"/>
      <c r="F175" s="316"/>
      <c r="G175" s="271"/>
      <c r="H175" s="310"/>
    </row>
    <row r="176" spans="1:8" s="242" customFormat="1" ht="11.25" customHeight="1">
      <c r="A176" s="305">
        <v>2</v>
      </c>
      <c r="B176" s="306" t="s">
        <v>1152</v>
      </c>
      <c r="C176" s="249" t="s">
        <v>1153</v>
      </c>
      <c r="D176" s="307" t="s">
        <v>1154</v>
      </c>
      <c r="E176" s="301"/>
      <c r="F176" s="315"/>
      <c r="G176" s="271"/>
      <c r="H176" s="310"/>
    </row>
    <row r="177" spans="1:8" ht="13.5">
      <c r="A177" s="305"/>
      <c r="B177" s="306"/>
      <c r="C177" s="257" t="s">
        <v>513</v>
      </c>
      <c r="D177" s="308"/>
      <c r="E177" s="301"/>
      <c r="F177" s="316"/>
      <c r="G177" s="265"/>
      <c r="H177" s="310"/>
    </row>
    <row r="178" spans="1:8" s="242" customFormat="1" ht="13.5">
      <c r="A178" s="239"/>
      <c r="B178" s="306"/>
      <c r="C178" s="250" t="s">
        <v>1108</v>
      </c>
      <c r="D178" s="309"/>
      <c r="F178" s="316"/>
      <c r="G178" s="271"/>
      <c r="H178" s="310"/>
    </row>
    <row r="179" spans="1:8" s="242" customFormat="1" ht="11.25" customHeight="1">
      <c r="A179" s="305">
        <v>3</v>
      </c>
      <c r="B179" s="306" t="s">
        <v>1155</v>
      </c>
      <c r="C179" s="253" t="s">
        <v>1156</v>
      </c>
      <c r="D179" s="307" t="s">
        <v>1157</v>
      </c>
      <c r="E179" s="301"/>
      <c r="F179" s="315"/>
      <c r="G179" s="271"/>
      <c r="H179" s="310"/>
    </row>
    <row r="180" spans="1:8" ht="13.5">
      <c r="A180" s="305"/>
      <c r="B180" s="306"/>
      <c r="C180" s="244" t="s">
        <v>510</v>
      </c>
      <c r="D180" s="308"/>
      <c r="E180" s="301"/>
      <c r="F180" s="316"/>
      <c r="G180" s="265"/>
      <c r="H180" s="310"/>
    </row>
    <row r="181" spans="1:8" s="242" customFormat="1" ht="13.5">
      <c r="A181" s="239"/>
      <c r="B181" s="306"/>
      <c r="C181" s="253" t="s">
        <v>1101</v>
      </c>
      <c r="D181" s="309"/>
      <c r="F181" s="316"/>
      <c r="G181" s="271"/>
      <c r="H181" s="310"/>
    </row>
    <row r="182" spans="1:8" s="242" customFormat="1" ht="11.25" customHeight="1">
      <c r="A182" s="305">
        <v>4</v>
      </c>
      <c r="B182" s="306" t="s">
        <v>1158</v>
      </c>
      <c r="C182" s="255" t="s">
        <v>1159</v>
      </c>
      <c r="D182" s="307" t="s">
        <v>1160</v>
      </c>
      <c r="E182" s="301"/>
      <c r="F182" s="292"/>
      <c r="H182" s="310"/>
    </row>
    <row r="183" spans="1:8" ht="13.5">
      <c r="A183" s="305"/>
      <c r="B183" s="306"/>
      <c r="C183" s="244" t="s">
        <v>511</v>
      </c>
      <c r="D183" s="308"/>
      <c r="E183" s="301"/>
      <c r="H183" s="310"/>
    </row>
    <row r="184" spans="1:8" s="242" customFormat="1" ht="13.5">
      <c r="A184" s="239"/>
      <c r="B184" s="306"/>
      <c r="C184" s="250" t="s">
        <v>1143</v>
      </c>
      <c r="D184" s="309"/>
      <c r="F184" s="292"/>
      <c r="H184" s="310"/>
    </row>
    <row r="185" spans="1:4" s="242" customFormat="1" ht="11.25">
      <c r="A185" s="305">
        <v>5</v>
      </c>
      <c r="B185" s="306" t="s">
        <v>1161</v>
      </c>
      <c r="C185" s="253" t="s">
        <v>1162</v>
      </c>
      <c r="D185" s="307" t="s">
        <v>1163</v>
      </c>
    </row>
    <row r="186" spans="1:6" ht="13.5">
      <c r="A186" s="305"/>
      <c r="B186" s="306"/>
      <c r="C186" s="244" t="s">
        <v>506</v>
      </c>
      <c r="D186" s="308"/>
      <c r="F186" s="226"/>
    </row>
    <row r="187" spans="1:4" s="242" customFormat="1" ht="13.5">
      <c r="A187" s="239"/>
      <c r="B187" s="306"/>
      <c r="C187" s="253" t="s">
        <v>1108</v>
      </c>
      <c r="D187" s="309"/>
    </row>
    <row r="188" spans="1:8" s="242" customFormat="1" ht="11.25" customHeight="1">
      <c r="A188" s="305">
        <v>6</v>
      </c>
      <c r="B188" s="311" t="s">
        <v>490</v>
      </c>
      <c r="C188" s="248" t="s">
        <v>1164</v>
      </c>
      <c r="D188" s="307" t="s">
        <v>1165</v>
      </c>
      <c r="E188" s="301"/>
      <c r="F188" s="314"/>
      <c r="G188" s="265"/>
      <c r="H188" s="310"/>
    </row>
    <row r="189" spans="1:8" ht="13.5">
      <c r="A189" s="305"/>
      <c r="B189" s="312"/>
      <c r="C189" s="244" t="s">
        <v>264</v>
      </c>
      <c r="D189" s="308"/>
      <c r="E189" s="301"/>
      <c r="F189" s="315"/>
      <c r="G189" s="265"/>
      <c r="H189" s="310"/>
    </row>
    <row r="190" spans="1:8" ht="11.25" customHeight="1">
      <c r="A190" s="246"/>
      <c r="B190" s="313"/>
      <c r="C190" s="250" t="s">
        <v>1108</v>
      </c>
      <c r="D190" s="309"/>
      <c r="E190" s="242"/>
      <c r="F190" s="315"/>
      <c r="G190" s="271"/>
      <c r="H190" s="310"/>
    </row>
    <row r="191" spans="1:8" s="242" customFormat="1" ht="11.25" customHeight="1">
      <c r="A191" s="305">
        <v>7</v>
      </c>
      <c r="B191" s="306" t="s">
        <v>1166</v>
      </c>
      <c r="C191" s="293" t="s">
        <v>1167</v>
      </c>
      <c r="D191" s="307" t="s">
        <v>1168</v>
      </c>
      <c r="E191" s="301"/>
      <c r="F191" s="227"/>
      <c r="G191" s="226"/>
      <c r="H191" s="310"/>
    </row>
    <row r="192" spans="1:8" ht="13.5">
      <c r="A192" s="305"/>
      <c r="B192" s="306"/>
      <c r="C192" s="244" t="s">
        <v>265</v>
      </c>
      <c r="D192" s="308"/>
      <c r="E192" s="301"/>
      <c r="H192" s="310"/>
    </row>
    <row r="193" spans="1:8" s="242" customFormat="1" ht="11.25" customHeight="1">
      <c r="A193" s="246"/>
      <c r="B193" s="306"/>
      <c r="C193" s="254" t="s">
        <v>1169</v>
      </c>
      <c r="D193" s="309"/>
      <c r="F193" s="227"/>
      <c r="G193" s="226"/>
      <c r="H193" s="310"/>
    </row>
    <row r="194" spans="1:8" s="242" customFormat="1" ht="11.25" customHeight="1">
      <c r="A194" s="305">
        <v>8</v>
      </c>
      <c r="B194" s="306" t="s">
        <v>1170</v>
      </c>
      <c r="C194" s="255" t="s">
        <v>1171</v>
      </c>
      <c r="D194" s="307" t="s">
        <v>1172</v>
      </c>
      <c r="E194" s="226"/>
      <c r="F194" s="227"/>
      <c r="G194" s="226"/>
      <c r="H194" s="226"/>
    </row>
    <row r="195" spans="1:4" ht="13.5">
      <c r="A195" s="305"/>
      <c r="B195" s="306"/>
      <c r="C195" s="244" t="s">
        <v>519</v>
      </c>
      <c r="D195" s="308"/>
    </row>
    <row r="196" spans="1:8" s="242" customFormat="1" ht="11.25" customHeight="1">
      <c r="A196" s="246"/>
      <c r="B196" s="311"/>
      <c r="C196" s="250" t="s">
        <v>1108</v>
      </c>
      <c r="D196" s="308"/>
      <c r="E196" s="226"/>
      <c r="F196" s="227"/>
      <c r="G196" s="226"/>
      <c r="H196" s="226"/>
    </row>
    <row r="197" spans="1:8" s="242" customFormat="1" ht="11.25" customHeight="1">
      <c r="A197" s="301">
        <v>9</v>
      </c>
      <c r="B197" s="302" t="s">
        <v>1173</v>
      </c>
      <c r="C197" s="275" t="s">
        <v>1174</v>
      </c>
      <c r="D197" s="304" t="s">
        <v>1175</v>
      </c>
      <c r="E197" s="226"/>
      <c r="F197" s="227"/>
      <c r="G197" s="226"/>
      <c r="H197" s="226"/>
    </row>
    <row r="198" spans="1:4" ht="13.5">
      <c r="A198" s="301"/>
      <c r="B198" s="303"/>
      <c r="C198" s="257" t="s">
        <v>514</v>
      </c>
      <c r="D198" s="304"/>
    </row>
    <row r="199" spans="2:8" s="242" customFormat="1" ht="11.25" customHeight="1">
      <c r="B199" s="303"/>
      <c r="C199" s="142" t="s">
        <v>1114</v>
      </c>
      <c r="D199" s="304"/>
      <c r="E199" s="226"/>
      <c r="F199" s="227"/>
      <c r="G199" s="226"/>
      <c r="H199" s="226"/>
    </row>
    <row r="200" spans="1:8" s="242" customFormat="1" ht="13.5">
      <c r="A200" s="301">
        <v>10</v>
      </c>
      <c r="B200" s="302" t="s">
        <v>1176</v>
      </c>
      <c r="C200" s="275" t="s">
        <v>1177</v>
      </c>
      <c r="D200" s="304" t="s">
        <v>1178</v>
      </c>
      <c r="E200" s="226"/>
      <c r="F200" s="227"/>
      <c r="G200" s="226"/>
      <c r="H200" s="226"/>
    </row>
    <row r="201" spans="1:4" ht="13.5">
      <c r="A201" s="301"/>
      <c r="B201" s="303"/>
      <c r="C201" s="257" t="s">
        <v>516</v>
      </c>
      <c r="D201" s="304"/>
    </row>
    <row r="202" spans="2:8" s="242" customFormat="1" ht="11.25" customHeight="1">
      <c r="B202" s="303"/>
      <c r="C202" s="142" t="s">
        <v>1108</v>
      </c>
      <c r="D202" s="304"/>
      <c r="E202" s="226"/>
      <c r="F202" s="227"/>
      <c r="G202" s="226"/>
      <c r="H202" s="226"/>
    </row>
    <row r="203" spans="2:4" ht="13.5">
      <c r="B203" s="278"/>
      <c r="C203" s="265"/>
      <c r="D203" s="263"/>
    </row>
  </sheetData>
  <sheetProtection/>
  <protectedRanges>
    <protectedRange sqref="C9" name="範囲5_3"/>
    <protectedRange sqref="C15" name="範囲5_3_1"/>
    <protectedRange sqref="C18" name="範囲5_4"/>
    <protectedRange sqref="C21" name="範囲5_6"/>
    <protectedRange sqref="G9" name="範囲5_3_2"/>
    <protectedRange sqref="G12" name="範囲5_3_3"/>
    <protectedRange sqref="G15" name="範囲5_4_1"/>
    <protectedRange sqref="G18" name="範囲5_3_4"/>
    <protectedRange sqref="C27" name="範囲5_3_5"/>
    <protectedRange sqref="G24" name="範囲5_3_6"/>
    <protectedRange sqref="G27" name="範囲5_3_7"/>
    <protectedRange sqref="G30" name="範囲5_4_2"/>
    <protectedRange sqref="G33" name="範囲5_4_3"/>
    <protectedRange sqref="C33" name="範囲5_4_5"/>
    <protectedRange sqref="C68" name="範囲5_2"/>
    <protectedRange sqref="C71" name="範囲5_3_8"/>
    <protectedRange sqref="C74" name="範囲5_4_6"/>
    <protectedRange sqref="C77" name="範囲5_5"/>
    <protectedRange sqref="C80" name="範囲5_6_1"/>
    <protectedRange sqref="C83" name="範囲5_3_9"/>
    <protectedRange sqref="G74" name="範囲5_3_10"/>
    <protectedRange sqref="C134" name="範囲5_6_2"/>
    <protectedRange sqref="C143" name="範囲5_5_1"/>
    <protectedRange sqref="C146" name="範囲5_6_3"/>
    <protectedRange sqref="C149" name="範囲5_3_11"/>
    <protectedRange sqref="G140" name="範囲5_6_4"/>
    <protectedRange sqref="G146" name="範囲5_2_1"/>
    <protectedRange sqref="C174" name="範囲5_3_12"/>
    <protectedRange sqref="C192" name="範囲5"/>
    <protectedRange sqref="C198" name="範囲5_3_13"/>
  </protectedRanges>
  <mergeCells count="230">
    <mergeCell ref="D11:D13"/>
    <mergeCell ref="E11:E12"/>
    <mergeCell ref="F11:F13"/>
    <mergeCell ref="B1:D1"/>
    <mergeCell ref="B3:C3"/>
    <mergeCell ref="B4:C4"/>
    <mergeCell ref="B6:B7"/>
    <mergeCell ref="D6:D7"/>
    <mergeCell ref="F6:F7"/>
    <mergeCell ref="A14:A15"/>
    <mergeCell ref="B14:B16"/>
    <mergeCell ref="D14:D16"/>
    <mergeCell ref="E14:E15"/>
    <mergeCell ref="F14:F16"/>
    <mergeCell ref="H14:H16"/>
    <mergeCell ref="A17:A18"/>
    <mergeCell ref="B17:B19"/>
    <mergeCell ref="D17:D19"/>
    <mergeCell ref="E17:E18"/>
    <mergeCell ref="F17:F19"/>
    <mergeCell ref="H17:H19"/>
    <mergeCell ref="H11:H13"/>
    <mergeCell ref="H6:H7"/>
    <mergeCell ref="A8:A9"/>
    <mergeCell ref="B8:B10"/>
    <mergeCell ref="D8:D10"/>
    <mergeCell ref="E8:E9"/>
    <mergeCell ref="F8:F10"/>
    <mergeCell ref="H8:H10"/>
    <mergeCell ref="A11:A12"/>
    <mergeCell ref="B11:B13"/>
    <mergeCell ref="A20:A21"/>
    <mergeCell ref="B20:B22"/>
    <mergeCell ref="D20:D22"/>
    <mergeCell ref="E20:E21"/>
    <mergeCell ref="F20:F22"/>
    <mergeCell ref="H20:H22"/>
    <mergeCell ref="A23:A24"/>
    <mergeCell ref="B23:B25"/>
    <mergeCell ref="D23:D25"/>
    <mergeCell ref="E23:E24"/>
    <mergeCell ref="F23:F25"/>
    <mergeCell ref="H23:H25"/>
    <mergeCell ref="A26:A27"/>
    <mergeCell ref="B26:B28"/>
    <mergeCell ref="D26:D28"/>
    <mergeCell ref="E26:E27"/>
    <mergeCell ref="F26:F28"/>
    <mergeCell ref="H26:H28"/>
    <mergeCell ref="A29:A30"/>
    <mergeCell ref="B29:B31"/>
    <mergeCell ref="D29:D31"/>
    <mergeCell ref="E29:E30"/>
    <mergeCell ref="F29:F31"/>
    <mergeCell ref="H29:H31"/>
    <mergeCell ref="A32:A33"/>
    <mergeCell ref="B32:B34"/>
    <mergeCell ref="D32:D34"/>
    <mergeCell ref="E32:E33"/>
    <mergeCell ref="F32:F34"/>
    <mergeCell ref="H32:H34"/>
    <mergeCell ref="B62:C62"/>
    <mergeCell ref="B63:C63"/>
    <mergeCell ref="B65:B66"/>
    <mergeCell ref="D65:D66"/>
    <mergeCell ref="F65:F66"/>
    <mergeCell ref="H65:H66"/>
    <mergeCell ref="A67:A68"/>
    <mergeCell ref="B67:B69"/>
    <mergeCell ref="D67:D69"/>
    <mergeCell ref="E67:E68"/>
    <mergeCell ref="F67:F69"/>
    <mergeCell ref="H67:H69"/>
    <mergeCell ref="A70:A71"/>
    <mergeCell ref="B70:B72"/>
    <mergeCell ref="D70:D72"/>
    <mergeCell ref="E70:E71"/>
    <mergeCell ref="F70:F72"/>
    <mergeCell ref="H70:H72"/>
    <mergeCell ref="A73:A74"/>
    <mergeCell ref="B73:B75"/>
    <mergeCell ref="D73:D75"/>
    <mergeCell ref="E73:E74"/>
    <mergeCell ref="F73:F75"/>
    <mergeCell ref="H73:H75"/>
    <mergeCell ref="A76:A77"/>
    <mergeCell ref="B76:B78"/>
    <mergeCell ref="D76:D78"/>
    <mergeCell ref="E76:E77"/>
    <mergeCell ref="F76:F78"/>
    <mergeCell ref="H76:H78"/>
    <mergeCell ref="A79:A80"/>
    <mergeCell ref="B79:B81"/>
    <mergeCell ref="D79:D81"/>
    <mergeCell ref="E79:E80"/>
    <mergeCell ref="F79:F81"/>
    <mergeCell ref="H79:H81"/>
    <mergeCell ref="A82:A83"/>
    <mergeCell ref="B82:B84"/>
    <mergeCell ref="D82:D84"/>
    <mergeCell ref="E82:E83"/>
    <mergeCell ref="F82:F84"/>
    <mergeCell ref="H82:H84"/>
    <mergeCell ref="A85:A86"/>
    <mergeCell ref="B85:B87"/>
    <mergeCell ref="D85:D87"/>
    <mergeCell ref="E85:E86"/>
    <mergeCell ref="F85:F87"/>
    <mergeCell ref="H85:H87"/>
    <mergeCell ref="A88:A89"/>
    <mergeCell ref="B88:B90"/>
    <mergeCell ref="D88:D90"/>
    <mergeCell ref="E88:E89"/>
    <mergeCell ref="F88:F90"/>
    <mergeCell ref="H88:H90"/>
    <mergeCell ref="E91:E92"/>
    <mergeCell ref="F91:F93"/>
    <mergeCell ref="H91:H93"/>
    <mergeCell ref="C127:G127"/>
    <mergeCell ref="B128:C128"/>
    <mergeCell ref="B131:B132"/>
    <mergeCell ref="D131:D132"/>
    <mergeCell ref="F131:F132"/>
    <mergeCell ref="H131:H132"/>
    <mergeCell ref="A133:A134"/>
    <mergeCell ref="B133:B135"/>
    <mergeCell ref="D133:D135"/>
    <mergeCell ref="E133:E134"/>
    <mergeCell ref="F133:F135"/>
    <mergeCell ref="H133:H135"/>
    <mergeCell ref="A136:A137"/>
    <mergeCell ref="B136:B138"/>
    <mergeCell ref="D136:D138"/>
    <mergeCell ref="E136:E137"/>
    <mergeCell ref="F136:F138"/>
    <mergeCell ref="H136:H138"/>
    <mergeCell ref="A139:A140"/>
    <mergeCell ref="B139:B141"/>
    <mergeCell ref="D139:D141"/>
    <mergeCell ref="E139:E140"/>
    <mergeCell ref="F139:F141"/>
    <mergeCell ref="H139:H141"/>
    <mergeCell ref="A142:A143"/>
    <mergeCell ref="B142:B144"/>
    <mergeCell ref="D142:D144"/>
    <mergeCell ref="E142:E143"/>
    <mergeCell ref="F142:F144"/>
    <mergeCell ref="H142:H144"/>
    <mergeCell ref="A145:A146"/>
    <mergeCell ref="B145:B147"/>
    <mergeCell ref="D145:D147"/>
    <mergeCell ref="E145:E146"/>
    <mergeCell ref="F145:F147"/>
    <mergeCell ref="H145:H147"/>
    <mergeCell ref="A148:A149"/>
    <mergeCell ref="B148:B150"/>
    <mergeCell ref="D148:D150"/>
    <mergeCell ref="A151:A152"/>
    <mergeCell ref="B151:B153"/>
    <mergeCell ref="D151:D153"/>
    <mergeCell ref="E151:E152"/>
    <mergeCell ref="F151:F153"/>
    <mergeCell ref="H151:H153"/>
    <mergeCell ref="A154:A155"/>
    <mergeCell ref="B154:B156"/>
    <mergeCell ref="D154:D156"/>
    <mergeCell ref="A157:A158"/>
    <mergeCell ref="B157:B159"/>
    <mergeCell ref="D157:D159"/>
    <mergeCell ref="A160:A161"/>
    <mergeCell ref="B160:B162"/>
    <mergeCell ref="D160:D162"/>
    <mergeCell ref="F161:F162"/>
    <mergeCell ref="H161:H162"/>
    <mergeCell ref="H164:H166"/>
    <mergeCell ref="E167:E168"/>
    <mergeCell ref="F167:F169"/>
    <mergeCell ref="H167:H169"/>
    <mergeCell ref="B168:C168"/>
    <mergeCell ref="E170:E171"/>
    <mergeCell ref="F170:F172"/>
    <mergeCell ref="H170:H172"/>
    <mergeCell ref="B171:B172"/>
    <mergeCell ref="D171:D172"/>
    <mergeCell ref="A173:A174"/>
    <mergeCell ref="B173:B175"/>
    <mergeCell ref="D173:D175"/>
    <mergeCell ref="E173:E174"/>
    <mergeCell ref="F173:F175"/>
    <mergeCell ref="H173:H175"/>
    <mergeCell ref="A176:A177"/>
    <mergeCell ref="B176:B178"/>
    <mergeCell ref="D176:D178"/>
    <mergeCell ref="E176:E177"/>
    <mergeCell ref="F176:F178"/>
    <mergeCell ref="H176:H178"/>
    <mergeCell ref="A179:A180"/>
    <mergeCell ref="B179:B181"/>
    <mergeCell ref="D179:D181"/>
    <mergeCell ref="E179:E180"/>
    <mergeCell ref="F179:F181"/>
    <mergeCell ref="H179:H181"/>
    <mergeCell ref="A182:A183"/>
    <mergeCell ref="B182:B184"/>
    <mergeCell ref="D182:D184"/>
    <mergeCell ref="E182:E183"/>
    <mergeCell ref="H182:H184"/>
    <mergeCell ref="A185:A186"/>
    <mergeCell ref="B185:B187"/>
    <mergeCell ref="D185:D187"/>
    <mergeCell ref="A188:A189"/>
    <mergeCell ref="B188:B190"/>
    <mergeCell ref="D188:D190"/>
    <mergeCell ref="E188:E189"/>
    <mergeCell ref="F188:F190"/>
    <mergeCell ref="H188:H190"/>
    <mergeCell ref="A191:A192"/>
    <mergeCell ref="B191:B193"/>
    <mergeCell ref="D191:D193"/>
    <mergeCell ref="E191:E192"/>
    <mergeCell ref="H191:H193"/>
    <mergeCell ref="A194:A195"/>
    <mergeCell ref="B194:B196"/>
    <mergeCell ref="D194:D196"/>
    <mergeCell ref="A197:A198"/>
    <mergeCell ref="B197:B199"/>
    <mergeCell ref="D197:D199"/>
    <mergeCell ref="A200:A201"/>
    <mergeCell ref="B200:B202"/>
    <mergeCell ref="D200:D202"/>
  </mergeCells>
  <dataValidations count="1">
    <dataValidation allowBlank="1" showInputMessage="1" showErrorMessage="1" promptTitle="氏名入力:" prompt="苗字と名前の間は全角で1コマ空けて下さい。&#10;&#10;入力内容がそのままプログラムに記載されます。&#10;&#10;参加者のいない欄は何も入力しないで下さい。" sqref="C192"/>
  </dataValidations>
  <printOptions/>
  <pageMargins left="0.1968503937007874" right="0.1968503937007874" top="0.5905511811023623" bottom="0.984251968503937" header="0.5118110236220472" footer="0.5118110236220472"/>
  <pageSetup horizontalDpi="300" verticalDpi="300" orientation="portrait" paperSize="13" scale="85" r:id="rId1"/>
  <rowBreaks count="1" manualBreakCount="1">
    <brk id="164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625" style="33" customWidth="1"/>
    <col min="2" max="2" width="6.875" style="33" customWidth="1"/>
    <col min="3" max="3" width="14.25390625" style="33" customWidth="1"/>
    <col min="4" max="4" width="23.50390625" style="33" bestFit="1" customWidth="1"/>
    <col min="5" max="5" width="6.875" style="44" customWidth="1"/>
    <col min="6" max="6" width="9.00390625" style="33" customWidth="1"/>
    <col min="7" max="7" width="3.25390625" style="33" customWidth="1"/>
    <col min="8" max="8" width="5.375" style="33" customWidth="1"/>
    <col min="9" max="9" width="10.875" style="33" bestFit="1" customWidth="1"/>
    <col min="10" max="10" width="16.625" style="33" bestFit="1" customWidth="1"/>
    <col min="11" max="16384" width="9.00390625" style="33" customWidth="1"/>
  </cols>
  <sheetData>
    <row r="1" spans="2:4" ht="14.25">
      <c r="B1" s="34" t="s">
        <v>9</v>
      </c>
      <c r="C1" s="34"/>
      <c r="D1" s="35"/>
    </row>
    <row r="2" spans="2:5" ht="14.25">
      <c r="B2" s="34"/>
      <c r="C2" s="34"/>
      <c r="D2" s="35"/>
      <c r="E2" s="56"/>
    </row>
    <row r="3" spans="1:4" ht="14.25">
      <c r="A3" s="347" t="s">
        <v>10</v>
      </c>
      <c r="B3" s="347"/>
      <c r="C3" s="347"/>
      <c r="D3" s="36"/>
    </row>
    <row r="4" spans="1:5" ht="14.25">
      <c r="A4" s="346" t="s">
        <v>13</v>
      </c>
      <c r="B4" s="346"/>
      <c r="D4" s="41" t="s">
        <v>15</v>
      </c>
      <c r="E4" s="57" t="s">
        <v>663</v>
      </c>
    </row>
    <row r="5" spans="1:5" ht="14.25">
      <c r="A5" s="43" t="s">
        <v>664</v>
      </c>
      <c r="B5" s="38" t="s">
        <v>665</v>
      </c>
      <c r="C5" s="39" t="s">
        <v>7</v>
      </c>
      <c r="D5" s="39" t="s">
        <v>8</v>
      </c>
      <c r="E5" s="45" t="s">
        <v>11</v>
      </c>
    </row>
    <row r="6" spans="1:5" ht="14.25">
      <c r="A6" s="179">
        <v>3</v>
      </c>
      <c r="B6" s="180" t="s">
        <v>666</v>
      </c>
      <c r="C6" s="181" t="s">
        <v>667</v>
      </c>
      <c r="D6" s="182" t="s">
        <v>668</v>
      </c>
      <c r="E6" s="183"/>
    </row>
    <row r="7" spans="1:5" ht="14.25">
      <c r="A7" s="37">
        <v>4</v>
      </c>
      <c r="B7" s="184" t="s">
        <v>669</v>
      </c>
      <c r="C7" s="185" t="s">
        <v>670</v>
      </c>
      <c r="D7" s="186" t="s">
        <v>671</v>
      </c>
      <c r="E7" s="135">
        <v>10.06</v>
      </c>
    </row>
    <row r="8" spans="1:5" ht="14.25">
      <c r="A8" s="37">
        <v>5</v>
      </c>
      <c r="B8" s="184" t="s">
        <v>672</v>
      </c>
      <c r="C8" s="185" t="s">
        <v>673</v>
      </c>
      <c r="D8" s="186" t="s">
        <v>668</v>
      </c>
      <c r="E8" s="135">
        <v>10.2</v>
      </c>
    </row>
    <row r="9" spans="1:5" ht="14.25">
      <c r="A9" s="348" t="s">
        <v>242</v>
      </c>
      <c r="B9" s="348"/>
      <c r="C9" s="348"/>
      <c r="E9" s="187"/>
    </row>
    <row r="10" spans="1:5" ht="14.25">
      <c r="A10" s="346" t="s">
        <v>13</v>
      </c>
      <c r="B10" s="346"/>
      <c r="C10" s="40"/>
      <c r="D10" s="42" t="s">
        <v>14</v>
      </c>
      <c r="E10" s="57" t="s">
        <v>674</v>
      </c>
    </row>
    <row r="11" spans="1:5" ht="14.25">
      <c r="A11" s="43" t="s">
        <v>664</v>
      </c>
      <c r="B11" s="38" t="s">
        <v>665</v>
      </c>
      <c r="C11" s="39" t="s">
        <v>7</v>
      </c>
      <c r="D11" s="39" t="s">
        <v>8</v>
      </c>
      <c r="E11" s="45" t="s">
        <v>11</v>
      </c>
    </row>
    <row r="12" spans="1:5" ht="14.25">
      <c r="A12" s="37">
        <v>4</v>
      </c>
      <c r="B12" s="184" t="s">
        <v>675</v>
      </c>
      <c r="C12" s="185" t="s">
        <v>676</v>
      </c>
      <c r="D12" s="188" t="s">
        <v>677</v>
      </c>
      <c r="E12" s="135">
        <v>10.55</v>
      </c>
    </row>
    <row r="13" spans="1:5" ht="14.25">
      <c r="A13" s="37">
        <v>5</v>
      </c>
      <c r="B13" s="184" t="s">
        <v>678</v>
      </c>
      <c r="C13" s="185" t="s">
        <v>679</v>
      </c>
      <c r="D13" s="186" t="s">
        <v>680</v>
      </c>
      <c r="E13" s="135">
        <v>10.56</v>
      </c>
    </row>
    <row r="14" spans="1:5" ht="14.25">
      <c r="A14" s="345" t="s">
        <v>12</v>
      </c>
      <c r="B14" s="345"/>
      <c r="C14" s="345"/>
      <c r="D14" s="36"/>
      <c r="E14" s="187"/>
    </row>
    <row r="15" spans="1:10" ht="14.25">
      <c r="A15" s="346" t="s">
        <v>13</v>
      </c>
      <c r="B15" s="346"/>
      <c r="C15" s="40"/>
      <c r="D15" s="42" t="s">
        <v>14</v>
      </c>
      <c r="E15" s="57" t="s">
        <v>681</v>
      </c>
      <c r="H15" s="58"/>
      <c r="I15" s="58"/>
      <c r="J15" s="58"/>
    </row>
    <row r="16" spans="1:10" ht="14.25">
      <c r="A16" s="43" t="s">
        <v>682</v>
      </c>
      <c r="B16" s="38" t="s">
        <v>683</v>
      </c>
      <c r="C16" s="39" t="s">
        <v>7</v>
      </c>
      <c r="D16" s="39" t="s">
        <v>8</v>
      </c>
      <c r="E16" s="45" t="s">
        <v>11</v>
      </c>
      <c r="H16" s="58"/>
      <c r="I16" s="58"/>
      <c r="J16" s="58"/>
    </row>
    <row r="17" spans="1:5" ht="14.25">
      <c r="A17" s="37">
        <v>3</v>
      </c>
      <c r="B17" s="184" t="s">
        <v>684</v>
      </c>
      <c r="C17" s="185" t="s">
        <v>685</v>
      </c>
      <c r="D17" s="188" t="s">
        <v>686</v>
      </c>
      <c r="E17" s="189">
        <v>9.46</v>
      </c>
    </row>
    <row r="18" spans="1:5" ht="14.25">
      <c r="A18" s="37">
        <v>6</v>
      </c>
      <c r="B18" s="184" t="s">
        <v>687</v>
      </c>
      <c r="C18" s="157" t="s">
        <v>688</v>
      </c>
      <c r="D18" s="186" t="s">
        <v>689</v>
      </c>
      <c r="E18" s="37">
        <v>9.64</v>
      </c>
    </row>
    <row r="19" spans="1:5" ht="14.25">
      <c r="A19" s="37">
        <v>4</v>
      </c>
      <c r="B19" s="184" t="s">
        <v>690</v>
      </c>
      <c r="C19" s="185" t="s">
        <v>691</v>
      </c>
      <c r="D19" s="186" t="s">
        <v>692</v>
      </c>
      <c r="E19" s="37">
        <v>9.99</v>
      </c>
    </row>
    <row r="20" spans="1:5" ht="14.25">
      <c r="A20" s="37">
        <v>5</v>
      </c>
      <c r="B20" s="184" t="s">
        <v>693</v>
      </c>
      <c r="C20" s="157" t="s">
        <v>694</v>
      </c>
      <c r="D20" s="188" t="s">
        <v>686</v>
      </c>
      <c r="E20" s="37">
        <v>10.68</v>
      </c>
    </row>
    <row r="21" spans="1:10" ht="14.25">
      <c r="A21" s="346" t="s">
        <v>268</v>
      </c>
      <c r="B21" s="346"/>
      <c r="C21" s="40"/>
      <c r="D21" s="42" t="s">
        <v>14</v>
      </c>
      <c r="E21" s="57" t="s">
        <v>695</v>
      </c>
      <c r="H21" s="58"/>
      <c r="I21" s="58"/>
      <c r="J21" s="58"/>
    </row>
    <row r="22" spans="1:10" ht="14.25">
      <c r="A22" s="43" t="s">
        <v>682</v>
      </c>
      <c r="B22" s="38" t="s">
        <v>683</v>
      </c>
      <c r="C22" s="39" t="s">
        <v>7</v>
      </c>
      <c r="D22" s="39" t="s">
        <v>8</v>
      </c>
      <c r="E22" s="45" t="s">
        <v>11</v>
      </c>
      <c r="H22" s="58"/>
      <c r="I22" s="58"/>
      <c r="J22" s="58"/>
    </row>
    <row r="23" spans="1:5" ht="14.25">
      <c r="A23" s="37">
        <v>3</v>
      </c>
      <c r="B23" s="184" t="s">
        <v>696</v>
      </c>
      <c r="C23" s="157" t="s">
        <v>697</v>
      </c>
      <c r="D23" s="186" t="s">
        <v>698</v>
      </c>
      <c r="E23" s="189">
        <v>9.41</v>
      </c>
    </row>
    <row r="24" spans="1:5" ht="14.25">
      <c r="A24" s="37">
        <v>4</v>
      </c>
      <c r="B24" s="184" t="s">
        <v>699</v>
      </c>
      <c r="C24" s="185" t="s">
        <v>700</v>
      </c>
      <c r="D24" s="186" t="s">
        <v>689</v>
      </c>
      <c r="E24" s="37">
        <v>9.96</v>
      </c>
    </row>
    <row r="25" spans="1:5" ht="14.25">
      <c r="A25" s="37">
        <v>5</v>
      </c>
      <c r="B25" s="184" t="s">
        <v>701</v>
      </c>
      <c r="C25" s="185" t="s">
        <v>702</v>
      </c>
      <c r="D25" s="188" t="s">
        <v>686</v>
      </c>
      <c r="E25" s="37">
        <v>10.21</v>
      </c>
    </row>
    <row r="26" spans="1:5" ht="14.25">
      <c r="A26" s="345" t="s">
        <v>241</v>
      </c>
      <c r="B26" s="345"/>
      <c r="C26" s="345"/>
      <c r="E26" s="187"/>
    </row>
    <row r="27" spans="1:5" ht="14.25">
      <c r="A27" s="346" t="s">
        <v>13</v>
      </c>
      <c r="B27" s="346"/>
      <c r="C27" s="40"/>
      <c r="D27" s="42" t="s">
        <v>14</v>
      </c>
      <c r="E27" s="57" t="s">
        <v>703</v>
      </c>
    </row>
    <row r="28" spans="1:5" ht="14.25">
      <c r="A28" s="43" t="s">
        <v>682</v>
      </c>
      <c r="B28" s="38" t="s">
        <v>683</v>
      </c>
      <c r="C28" s="39" t="s">
        <v>7</v>
      </c>
      <c r="D28" s="39" t="s">
        <v>8</v>
      </c>
      <c r="E28" s="45" t="s">
        <v>11</v>
      </c>
    </row>
    <row r="29" spans="1:5" s="192" customFormat="1" ht="14.25">
      <c r="A29" s="190">
        <v>4</v>
      </c>
      <c r="B29" s="191" t="s">
        <v>704</v>
      </c>
      <c r="C29" s="164" t="s">
        <v>705</v>
      </c>
      <c r="D29" s="165" t="s">
        <v>706</v>
      </c>
      <c r="E29" s="190">
        <v>9.72</v>
      </c>
    </row>
    <row r="30" spans="1:5" s="192" customFormat="1" ht="14.25">
      <c r="A30" s="190">
        <v>2</v>
      </c>
      <c r="B30" s="191" t="s">
        <v>707</v>
      </c>
      <c r="C30" s="157" t="s">
        <v>708</v>
      </c>
      <c r="D30" s="158" t="s">
        <v>709</v>
      </c>
      <c r="E30" s="190">
        <v>9.77</v>
      </c>
    </row>
    <row r="31" spans="1:5" s="192" customFormat="1" ht="14.25">
      <c r="A31" s="190">
        <v>3</v>
      </c>
      <c r="B31" s="191" t="s">
        <v>710</v>
      </c>
      <c r="C31" s="164" t="s">
        <v>711</v>
      </c>
      <c r="D31" s="165" t="s">
        <v>686</v>
      </c>
      <c r="E31" s="190">
        <v>9.83</v>
      </c>
    </row>
    <row r="32" spans="1:5" s="192" customFormat="1" ht="14.25">
      <c r="A32" s="190">
        <v>5</v>
      </c>
      <c r="B32" s="191" t="s">
        <v>712</v>
      </c>
      <c r="C32" s="157" t="s">
        <v>713</v>
      </c>
      <c r="D32" s="160" t="s">
        <v>689</v>
      </c>
      <c r="E32" s="190">
        <v>10.04</v>
      </c>
    </row>
    <row r="33" spans="1:5" s="192" customFormat="1" ht="14.25">
      <c r="A33" s="190">
        <v>6</v>
      </c>
      <c r="B33" s="156" t="s">
        <v>714</v>
      </c>
      <c r="C33" s="164" t="s">
        <v>715</v>
      </c>
      <c r="D33" s="165" t="s">
        <v>706</v>
      </c>
      <c r="E33" s="190">
        <v>10.38</v>
      </c>
    </row>
    <row r="49" ht="14.25">
      <c r="E49" s="33"/>
    </row>
    <row r="50" ht="14.25">
      <c r="E50" s="33"/>
    </row>
    <row r="51" ht="14.25">
      <c r="E51" s="33"/>
    </row>
  </sheetData>
  <sheetProtection/>
  <protectedRanges>
    <protectedRange sqref="C7" name="範囲5_1"/>
    <protectedRange sqref="C8" name="範囲5_3_1"/>
    <protectedRange sqref="C13" name="範囲5_1_4"/>
    <protectedRange sqref="C18" name="範囲5_3_4"/>
    <protectedRange sqref="C24" name="範囲5_1_3"/>
    <protectedRange sqref="C29" name="範囲5_1_6"/>
  </protectedRanges>
  <mergeCells count="9">
    <mergeCell ref="A26:C26"/>
    <mergeCell ref="A27:B27"/>
    <mergeCell ref="A3:C3"/>
    <mergeCell ref="A4:B4"/>
    <mergeCell ref="A9:C9"/>
    <mergeCell ref="A10:B10"/>
    <mergeCell ref="A14:C14"/>
    <mergeCell ref="A15:B15"/>
    <mergeCell ref="A21:B21"/>
  </mergeCells>
  <dataValidations count="1">
    <dataValidation allowBlank="1" showInputMessage="1" showErrorMessage="1" promptTitle="氏名入力:" prompt="苗字と名前の間は全角で1コマ空けて下さい。&#10;&#10;入力内容がそのままプログラムに記載されます。&#10;&#10;参加者のいない欄は何も入力しないで下さい。" sqref="C6:C8 C13 C17:C18 C24 C29"/>
  </dataValidations>
  <printOptions/>
  <pageMargins left="0.787" right="0.787" top="0.984" bottom="0.984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875" style="2" customWidth="1"/>
    <col min="2" max="2" width="6.00390625" style="2" customWidth="1"/>
    <col min="3" max="3" width="12.875" style="2" customWidth="1"/>
    <col min="4" max="4" width="19.25390625" style="2" customWidth="1"/>
    <col min="5" max="5" width="5.625" style="46" customWidth="1"/>
    <col min="6" max="6" width="6.00390625" style="2" customWidth="1"/>
    <col min="7" max="7" width="6.125" style="2" customWidth="1"/>
    <col min="8" max="8" width="5.75390625" style="2" customWidth="1"/>
    <col min="9" max="9" width="8.00390625" style="2" customWidth="1"/>
    <col min="10" max="10" width="5.75390625" style="2" customWidth="1"/>
    <col min="11" max="11" width="6.625" style="2" customWidth="1"/>
    <col min="12" max="16384" width="9.00390625" style="2" customWidth="1"/>
  </cols>
  <sheetData>
    <row r="1" spans="1:11" ht="13.5">
      <c r="A1" s="10" t="s">
        <v>90</v>
      </c>
      <c r="B1" s="10"/>
      <c r="C1" s="10"/>
      <c r="D1" s="10"/>
      <c r="E1" s="46" t="s">
        <v>91</v>
      </c>
      <c r="F1" s="10"/>
      <c r="G1" s="10" t="s">
        <v>92</v>
      </c>
      <c r="H1" s="10"/>
      <c r="I1" s="10" t="s">
        <v>93</v>
      </c>
      <c r="J1" s="10"/>
      <c r="K1" s="10" t="s">
        <v>94</v>
      </c>
    </row>
    <row r="2" spans="1:11" ht="13.5">
      <c r="A2" s="10" t="s">
        <v>95</v>
      </c>
      <c r="B2" s="10" t="s">
        <v>96</v>
      </c>
      <c r="C2" s="11" t="s">
        <v>97</v>
      </c>
      <c r="D2" s="11" t="s">
        <v>98</v>
      </c>
      <c r="E2" s="46" t="s">
        <v>99</v>
      </c>
      <c r="F2" s="10" t="s">
        <v>100</v>
      </c>
      <c r="G2" s="10" t="s">
        <v>101</v>
      </c>
      <c r="H2" s="10" t="s">
        <v>102</v>
      </c>
      <c r="I2" s="10" t="s">
        <v>103</v>
      </c>
      <c r="J2" s="10" t="s">
        <v>104</v>
      </c>
      <c r="K2" s="10"/>
    </row>
    <row r="3" spans="1:11" ht="13.5">
      <c r="A3" s="12">
        <v>1</v>
      </c>
      <c r="B3" s="13"/>
      <c r="C3" s="14"/>
      <c r="D3" s="14"/>
      <c r="E3" s="16"/>
      <c r="F3" s="15"/>
      <c r="G3" s="16"/>
      <c r="H3" s="15"/>
      <c r="I3" s="17"/>
      <c r="J3" s="15"/>
      <c r="K3" s="15"/>
    </row>
    <row r="4" spans="1:11" ht="13.5">
      <c r="A4" s="12">
        <v>2</v>
      </c>
      <c r="B4" s="13"/>
      <c r="C4" s="15"/>
      <c r="D4" s="15"/>
      <c r="E4" s="16"/>
      <c r="F4" s="15"/>
      <c r="G4" s="16"/>
      <c r="H4" s="15"/>
      <c r="I4" s="17"/>
      <c r="J4" s="15"/>
      <c r="K4" s="15"/>
    </row>
    <row r="5" spans="1:11" ht="13.5">
      <c r="A5" s="12">
        <v>3</v>
      </c>
      <c r="B5" s="13"/>
      <c r="C5" s="15"/>
      <c r="D5" s="15"/>
      <c r="E5" s="16"/>
      <c r="F5" s="15"/>
      <c r="G5" s="16"/>
      <c r="H5" s="15"/>
      <c r="I5" s="17"/>
      <c r="J5" s="15"/>
      <c r="K5" s="15"/>
    </row>
    <row r="6" spans="1:11" ht="13.5">
      <c r="A6" s="12">
        <v>4</v>
      </c>
      <c r="B6" s="13"/>
      <c r="C6" s="15"/>
      <c r="D6" s="15"/>
      <c r="E6" s="16"/>
      <c r="F6" s="15"/>
      <c r="G6" s="16"/>
      <c r="H6" s="15"/>
      <c r="I6" s="17"/>
      <c r="J6" s="15"/>
      <c r="K6" s="15"/>
    </row>
    <row r="7" spans="1:11" ht="13.5">
      <c r="A7" s="12">
        <v>5</v>
      </c>
      <c r="B7" s="13"/>
      <c r="C7" s="15"/>
      <c r="D7" s="15"/>
      <c r="E7" s="16"/>
      <c r="F7" s="15"/>
      <c r="G7" s="16"/>
      <c r="H7" s="15"/>
      <c r="I7" s="17"/>
      <c r="J7" s="15"/>
      <c r="K7" s="15"/>
    </row>
    <row r="8" spans="1:11" ht="13.5">
      <c r="A8" s="12">
        <v>6</v>
      </c>
      <c r="B8" s="13"/>
      <c r="C8" s="15"/>
      <c r="D8" s="15"/>
      <c r="E8" s="16"/>
      <c r="F8" s="15"/>
      <c r="G8" s="16"/>
      <c r="H8" s="15"/>
      <c r="I8" s="17"/>
      <c r="J8" s="15"/>
      <c r="K8" s="15"/>
    </row>
    <row r="10" spans="1:11" ht="13.5">
      <c r="A10" s="2" t="s">
        <v>105</v>
      </c>
      <c r="E10" s="46" t="s">
        <v>106</v>
      </c>
      <c r="F10" s="18"/>
      <c r="G10" s="19" t="s">
        <v>107</v>
      </c>
      <c r="H10" s="18"/>
      <c r="I10" s="19" t="s">
        <v>108</v>
      </c>
      <c r="J10" s="18"/>
      <c r="K10" s="18" t="s">
        <v>109</v>
      </c>
    </row>
    <row r="11" spans="1:11" ht="13.5">
      <c r="A11" s="2" t="s">
        <v>110</v>
      </c>
      <c r="B11" s="2" t="s">
        <v>111</v>
      </c>
      <c r="C11" s="2" t="s">
        <v>112</v>
      </c>
      <c r="D11" s="2" t="s">
        <v>113</v>
      </c>
      <c r="E11" s="46" t="s">
        <v>114</v>
      </c>
      <c r="F11" s="18" t="s">
        <v>115</v>
      </c>
      <c r="G11" s="19" t="s">
        <v>116</v>
      </c>
      <c r="H11" s="18" t="s">
        <v>117</v>
      </c>
      <c r="I11" s="19" t="s">
        <v>118</v>
      </c>
      <c r="J11" s="18" t="s">
        <v>119</v>
      </c>
      <c r="K11" s="18"/>
    </row>
    <row r="12" spans="1:11" ht="13.5">
      <c r="A12" s="20">
        <v>1</v>
      </c>
      <c r="B12" s="21"/>
      <c r="C12" s="5"/>
      <c r="D12" s="5"/>
      <c r="E12" s="47"/>
      <c r="F12" s="22"/>
      <c r="G12" s="17"/>
      <c r="H12" s="22"/>
      <c r="I12" s="17"/>
      <c r="J12" s="22"/>
      <c r="K12" s="22"/>
    </row>
    <row r="13" spans="1:11" ht="13.5">
      <c r="A13" s="20">
        <v>2</v>
      </c>
      <c r="B13" s="21"/>
      <c r="C13" s="5"/>
      <c r="D13" s="5"/>
      <c r="E13" s="47"/>
      <c r="F13" s="22"/>
      <c r="G13" s="17"/>
      <c r="H13" s="22"/>
      <c r="I13" s="17"/>
      <c r="J13" s="22"/>
      <c r="K13" s="22"/>
    </row>
    <row r="14" spans="1:11" ht="13.5">
      <c r="A14" s="20">
        <v>3</v>
      </c>
      <c r="B14" s="21"/>
      <c r="C14" s="5"/>
      <c r="D14" s="5"/>
      <c r="E14" s="47"/>
      <c r="F14" s="22"/>
      <c r="G14" s="17"/>
      <c r="H14" s="22"/>
      <c r="I14" s="17"/>
      <c r="J14" s="22"/>
      <c r="K14" s="22"/>
    </row>
    <row r="15" spans="1:11" ht="13.5">
      <c r="A15" s="20">
        <v>4</v>
      </c>
      <c r="B15" s="21"/>
      <c r="C15" s="5"/>
      <c r="D15" s="5"/>
      <c r="E15" s="47"/>
      <c r="F15" s="22"/>
      <c r="G15" s="17"/>
      <c r="H15" s="22"/>
      <c r="I15" s="17"/>
      <c r="J15" s="22"/>
      <c r="K15" s="22"/>
    </row>
    <row r="16" spans="1:11" ht="13.5">
      <c r="A16" s="20">
        <v>5</v>
      </c>
      <c r="B16" s="21"/>
      <c r="C16" s="5"/>
      <c r="D16" s="5"/>
      <c r="E16" s="47"/>
      <c r="F16" s="22"/>
      <c r="G16" s="17"/>
      <c r="H16" s="22"/>
      <c r="I16" s="17"/>
      <c r="J16" s="22"/>
      <c r="K16" s="22"/>
    </row>
    <row r="17" spans="1:11" ht="13.5">
      <c r="A17" s="20">
        <v>6</v>
      </c>
      <c r="B17" s="21"/>
      <c r="C17" s="5"/>
      <c r="D17" s="5"/>
      <c r="E17" s="47"/>
      <c r="F17" s="22"/>
      <c r="G17" s="17"/>
      <c r="H17" s="22"/>
      <c r="I17" s="17"/>
      <c r="J17" s="22"/>
      <c r="K17" s="22"/>
    </row>
    <row r="19" spans="1:11" ht="13.5">
      <c r="A19" s="2" t="s">
        <v>120</v>
      </c>
      <c r="E19" s="46" t="s">
        <v>121</v>
      </c>
      <c r="F19" s="18"/>
      <c r="G19" s="19" t="s">
        <v>122</v>
      </c>
      <c r="H19" s="18"/>
      <c r="I19" s="19" t="s">
        <v>123</v>
      </c>
      <c r="J19" s="18"/>
      <c r="K19" s="18" t="s">
        <v>124</v>
      </c>
    </row>
    <row r="20" spans="1:11" ht="13.5">
      <c r="A20" s="2" t="s">
        <v>125</v>
      </c>
      <c r="B20" s="2" t="s">
        <v>126</v>
      </c>
      <c r="C20" s="2" t="s">
        <v>127</v>
      </c>
      <c r="D20" s="2" t="s">
        <v>128</v>
      </c>
      <c r="E20" s="46" t="s">
        <v>129</v>
      </c>
      <c r="F20" s="18" t="s">
        <v>130</v>
      </c>
      <c r="G20" s="19" t="s">
        <v>131</v>
      </c>
      <c r="H20" s="18" t="s">
        <v>132</v>
      </c>
      <c r="I20" s="19" t="s">
        <v>133</v>
      </c>
      <c r="J20" s="18" t="s">
        <v>134</v>
      </c>
      <c r="K20" s="18"/>
    </row>
    <row r="21" spans="1:11" ht="13.5">
      <c r="A21" s="23">
        <v>1</v>
      </c>
      <c r="B21" s="3"/>
      <c r="C21" s="5"/>
      <c r="D21" s="5"/>
      <c r="E21" s="48"/>
      <c r="F21" s="24"/>
      <c r="G21" s="17"/>
      <c r="H21" s="24"/>
      <c r="I21" s="17"/>
      <c r="J21" s="24"/>
      <c r="K21" s="22"/>
    </row>
    <row r="22" spans="1:11" ht="13.5">
      <c r="A22" s="20">
        <v>2</v>
      </c>
      <c r="B22" s="3"/>
      <c r="C22" s="5"/>
      <c r="D22" s="5"/>
      <c r="E22" s="48"/>
      <c r="F22" s="24"/>
      <c r="G22" s="17"/>
      <c r="H22" s="24"/>
      <c r="I22" s="17"/>
      <c r="J22" s="24"/>
      <c r="K22" s="22"/>
    </row>
    <row r="23" spans="1:11" ht="13.5">
      <c r="A23" s="23">
        <v>3</v>
      </c>
      <c r="B23" s="3"/>
      <c r="C23" s="5"/>
      <c r="D23" s="5"/>
      <c r="E23" s="48"/>
      <c r="F23" s="24"/>
      <c r="G23" s="17"/>
      <c r="H23" s="24"/>
      <c r="I23" s="17"/>
      <c r="J23" s="24"/>
      <c r="K23" s="22"/>
    </row>
    <row r="24" spans="1:11" ht="13.5">
      <c r="A24" s="20">
        <v>4</v>
      </c>
      <c r="B24" s="3"/>
      <c r="C24" s="5"/>
      <c r="D24" s="5"/>
      <c r="E24" s="49"/>
      <c r="F24" s="24"/>
      <c r="G24" s="25"/>
      <c r="H24" s="24"/>
      <c r="I24" s="25"/>
      <c r="J24" s="24"/>
      <c r="K24" s="24"/>
    </row>
    <row r="25" spans="1:11" ht="13.5">
      <c r="A25" s="23">
        <v>5</v>
      </c>
      <c r="B25" s="3"/>
      <c r="C25" s="5"/>
      <c r="D25" s="5"/>
      <c r="E25" s="48"/>
      <c r="F25" s="24"/>
      <c r="G25" s="17"/>
      <c r="H25" s="24"/>
      <c r="I25" s="17"/>
      <c r="J25" s="24"/>
      <c r="K25" s="22"/>
    </row>
    <row r="26" spans="1:11" ht="13.5">
      <c r="A26" s="20">
        <v>6</v>
      </c>
      <c r="B26" s="3"/>
      <c r="C26" s="5"/>
      <c r="D26" s="5"/>
      <c r="E26" s="48"/>
      <c r="F26" s="24"/>
      <c r="G26" s="17"/>
      <c r="H26" s="24"/>
      <c r="I26" s="17"/>
      <c r="J26" s="24"/>
      <c r="K26" s="22"/>
    </row>
    <row r="28" spans="1:11" ht="13.5">
      <c r="A28" s="2" t="s">
        <v>135</v>
      </c>
      <c r="E28" s="46" t="s">
        <v>136</v>
      </c>
      <c r="F28" s="18"/>
      <c r="G28" s="19" t="s">
        <v>137</v>
      </c>
      <c r="H28" s="18"/>
      <c r="I28" s="19" t="s">
        <v>138</v>
      </c>
      <c r="J28" s="18"/>
      <c r="K28" s="18" t="s">
        <v>139</v>
      </c>
    </row>
    <row r="29" spans="1:11" ht="13.5">
      <c r="A29" s="2" t="s">
        <v>140</v>
      </c>
      <c r="B29" s="2" t="s">
        <v>141</v>
      </c>
      <c r="C29" s="2" t="s">
        <v>142</v>
      </c>
      <c r="D29" s="2" t="s">
        <v>143</v>
      </c>
      <c r="E29" s="46" t="s">
        <v>144</v>
      </c>
      <c r="F29" s="18" t="s">
        <v>145</v>
      </c>
      <c r="G29" s="19" t="s">
        <v>146</v>
      </c>
      <c r="H29" s="18" t="s">
        <v>147</v>
      </c>
      <c r="I29" s="19" t="s">
        <v>148</v>
      </c>
      <c r="J29" s="18" t="s">
        <v>149</v>
      </c>
      <c r="K29" s="18"/>
    </row>
    <row r="30" spans="1:11" ht="13.5">
      <c r="A30" s="20">
        <v>1</v>
      </c>
      <c r="B30" s="21"/>
      <c r="C30" s="5"/>
      <c r="D30" s="5"/>
      <c r="E30" s="47"/>
      <c r="F30" s="24"/>
      <c r="G30" s="17"/>
      <c r="H30" s="24"/>
      <c r="I30" s="17"/>
      <c r="J30" s="24"/>
      <c r="K30" s="24"/>
    </row>
    <row r="31" spans="1:11" ht="13.5">
      <c r="A31" s="20">
        <v>2</v>
      </c>
      <c r="B31" s="21"/>
      <c r="C31" s="5"/>
      <c r="D31" s="5"/>
      <c r="E31" s="47"/>
      <c r="F31" s="24"/>
      <c r="G31" s="17"/>
      <c r="H31" s="24"/>
      <c r="I31" s="17"/>
      <c r="J31" s="24"/>
      <c r="K31" s="24"/>
    </row>
    <row r="32" spans="1:11" ht="13.5">
      <c r="A32" s="20">
        <v>3</v>
      </c>
      <c r="B32" s="21"/>
      <c r="C32" s="5"/>
      <c r="D32" s="5"/>
      <c r="E32" s="47"/>
      <c r="F32" s="24"/>
      <c r="G32" s="17"/>
      <c r="H32" s="24"/>
      <c r="I32" s="17"/>
      <c r="J32" s="24"/>
      <c r="K32" s="24"/>
    </row>
    <row r="33" spans="1:11" ht="13.5">
      <c r="A33" s="20">
        <v>4</v>
      </c>
      <c r="B33" s="21"/>
      <c r="C33" s="5"/>
      <c r="D33" s="5"/>
      <c r="E33" s="47"/>
      <c r="F33" s="24"/>
      <c r="G33" s="17"/>
      <c r="H33" s="24"/>
      <c r="I33" s="17"/>
      <c r="J33" s="24"/>
      <c r="K33" s="24"/>
    </row>
    <row r="34" spans="1:11" ht="13.5">
      <c r="A34" s="20">
        <v>5</v>
      </c>
      <c r="B34" s="21"/>
      <c r="C34" s="5"/>
      <c r="D34" s="5"/>
      <c r="E34" s="47"/>
      <c r="F34" s="24"/>
      <c r="G34" s="17"/>
      <c r="H34" s="24"/>
      <c r="I34" s="17"/>
      <c r="J34" s="24"/>
      <c r="K34" s="24"/>
    </row>
    <row r="35" spans="1:11" ht="13.5">
      <c r="A35" s="20">
        <v>6</v>
      </c>
      <c r="B35" s="21"/>
      <c r="C35" s="5"/>
      <c r="D35" s="5"/>
      <c r="E35" s="50"/>
      <c r="F35" s="24"/>
      <c r="G35" s="25"/>
      <c r="H35" s="24"/>
      <c r="I35" s="25"/>
      <c r="J35" s="24"/>
      <c r="K35" s="24"/>
    </row>
    <row r="37" spans="1:11" ht="13.5">
      <c r="A37" s="2" t="s">
        <v>150</v>
      </c>
      <c r="B37" s="20"/>
      <c r="E37" s="46" t="s">
        <v>151</v>
      </c>
      <c r="F37" s="18"/>
      <c r="G37" s="19" t="s">
        <v>152</v>
      </c>
      <c r="H37" s="18"/>
      <c r="I37" s="19" t="s">
        <v>153</v>
      </c>
      <c r="J37" s="18"/>
      <c r="K37" s="18" t="s">
        <v>154</v>
      </c>
    </row>
    <row r="38" spans="1:11" ht="13.5">
      <c r="A38" s="2" t="s">
        <v>155</v>
      </c>
      <c r="B38" s="20" t="s">
        <v>156</v>
      </c>
      <c r="C38" s="2" t="s">
        <v>157</v>
      </c>
      <c r="D38" s="2" t="s">
        <v>158</v>
      </c>
      <c r="E38" s="46" t="s">
        <v>159</v>
      </c>
      <c r="F38" s="18" t="s">
        <v>160</v>
      </c>
      <c r="G38" s="19" t="s">
        <v>161</v>
      </c>
      <c r="H38" s="18" t="s">
        <v>162</v>
      </c>
      <c r="I38" s="19" t="s">
        <v>163</v>
      </c>
      <c r="J38" s="18" t="s">
        <v>164</v>
      </c>
      <c r="K38" s="18"/>
    </row>
    <row r="39" spans="1:11" ht="13.5">
      <c r="A39" s="23">
        <v>1</v>
      </c>
      <c r="B39" s="26"/>
      <c r="C39" s="5"/>
      <c r="D39" s="5"/>
      <c r="E39" s="48"/>
      <c r="F39" s="24"/>
      <c r="G39" s="17"/>
      <c r="H39" s="24"/>
      <c r="I39" s="17"/>
      <c r="J39" s="24"/>
      <c r="K39" s="22"/>
    </row>
    <row r="40" spans="1:11" ht="13.5">
      <c r="A40" s="20">
        <v>2</v>
      </c>
      <c r="B40" s="26"/>
      <c r="C40" s="5"/>
      <c r="D40" s="5"/>
      <c r="E40" s="48"/>
      <c r="F40" s="24"/>
      <c r="G40" s="17"/>
      <c r="H40" s="24"/>
      <c r="I40" s="17"/>
      <c r="J40" s="24"/>
      <c r="K40" s="22"/>
    </row>
    <row r="41" spans="1:11" ht="13.5">
      <c r="A41" s="23">
        <v>3</v>
      </c>
      <c r="B41" s="26"/>
      <c r="C41" s="5"/>
      <c r="D41" s="5"/>
      <c r="E41" s="48"/>
      <c r="F41" s="24"/>
      <c r="G41" s="17"/>
      <c r="H41" s="24"/>
      <c r="I41" s="17"/>
      <c r="J41" s="24"/>
      <c r="K41" s="22"/>
    </row>
    <row r="42" spans="1:11" ht="13.5">
      <c r="A42" s="20">
        <v>4</v>
      </c>
      <c r="B42" s="26"/>
      <c r="C42" s="5"/>
      <c r="D42" s="5"/>
      <c r="E42" s="48"/>
      <c r="F42" s="24"/>
      <c r="G42" s="17"/>
      <c r="H42" s="24"/>
      <c r="I42" s="17"/>
      <c r="J42" s="24"/>
      <c r="K42" s="22"/>
    </row>
    <row r="43" spans="1:11" ht="13.5">
      <c r="A43" s="23">
        <v>5</v>
      </c>
      <c r="B43" s="26"/>
      <c r="C43" s="5"/>
      <c r="D43" s="5"/>
      <c r="E43" s="48"/>
      <c r="F43" s="24"/>
      <c r="G43" s="17"/>
      <c r="H43" s="24"/>
      <c r="I43" s="17"/>
      <c r="J43" s="24"/>
      <c r="K43" s="22"/>
    </row>
    <row r="44" spans="1:11" ht="13.5">
      <c r="A44" s="20">
        <v>6</v>
      </c>
      <c r="B44" s="26"/>
      <c r="C44" s="5"/>
      <c r="D44" s="5"/>
      <c r="E44" s="48"/>
      <c r="F44" s="24"/>
      <c r="G44" s="17"/>
      <c r="H44" s="24"/>
      <c r="I44" s="17"/>
      <c r="J44" s="24"/>
      <c r="K44" s="22"/>
    </row>
    <row r="46" spans="1:11" ht="13.5">
      <c r="A46" s="2" t="s">
        <v>165</v>
      </c>
      <c r="E46" s="46" t="s">
        <v>166</v>
      </c>
      <c r="F46" s="18"/>
      <c r="G46" s="19" t="s">
        <v>167</v>
      </c>
      <c r="H46" s="18"/>
      <c r="I46" s="19" t="s">
        <v>168</v>
      </c>
      <c r="J46" s="18"/>
      <c r="K46" s="18" t="s">
        <v>169</v>
      </c>
    </row>
    <row r="47" spans="1:11" ht="13.5">
      <c r="A47" s="2" t="s">
        <v>170</v>
      </c>
      <c r="B47" s="2" t="s">
        <v>171</v>
      </c>
      <c r="C47" s="2" t="s">
        <v>172</v>
      </c>
      <c r="D47" s="2" t="s">
        <v>173</v>
      </c>
      <c r="E47" s="46" t="s">
        <v>174</v>
      </c>
      <c r="F47" s="18" t="s">
        <v>175</v>
      </c>
      <c r="G47" s="19" t="s">
        <v>176</v>
      </c>
      <c r="H47" s="18" t="s">
        <v>177</v>
      </c>
      <c r="I47" s="19" t="s">
        <v>178</v>
      </c>
      <c r="J47" s="18" t="s">
        <v>179</v>
      </c>
      <c r="K47" s="18"/>
    </row>
    <row r="48" spans="1:11" ht="13.5">
      <c r="A48" s="20">
        <v>1</v>
      </c>
      <c r="B48" s="26"/>
      <c r="C48" s="5"/>
      <c r="D48" s="5"/>
      <c r="E48" s="48"/>
      <c r="F48" s="22"/>
      <c r="G48" s="17"/>
      <c r="H48" s="22"/>
      <c r="I48" s="17"/>
      <c r="J48" s="22"/>
      <c r="K48" s="22"/>
    </row>
    <row r="49" spans="1:11" ht="13.5">
      <c r="A49" s="23">
        <v>2</v>
      </c>
      <c r="B49" s="3"/>
      <c r="C49" s="5"/>
      <c r="D49" s="5"/>
      <c r="E49" s="48"/>
      <c r="F49" s="22"/>
      <c r="G49" s="17"/>
      <c r="H49" s="22"/>
      <c r="I49" s="17"/>
      <c r="J49" s="22"/>
      <c r="K49" s="22"/>
    </row>
    <row r="50" spans="1:11" ht="13.5">
      <c r="A50" s="20">
        <v>3</v>
      </c>
      <c r="B50" s="26"/>
      <c r="C50" s="5"/>
      <c r="D50" s="5"/>
      <c r="E50" s="48"/>
      <c r="F50" s="22"/>
      <c r="G50" s="17"/>
      <c r="H50" s="22"/>
      <c r="I50" s="17"/>
      <c r="J50" s="22"/>
      <c r="K50" s="22"/>
    </row>
    <row r="51" spans="1:11" ht="13.5">
      <c r="A51" s="23">
        <v>4</v>
      </c>
      <c r="B51" s="3"/>
      <c r="C51" s="5"/>
      <c r="D51" s="5"/>
      <c r="E51" s="48"/>
      <c r="F51" s="22"/>
      <c r="G51" s="17"/>
      <c r="H51" s="22"/>
      <c r="I51" s="17"/>
      <c r="J51" s="22"/>
      <c r="K51" s="22"/>
    </row>
    <row r="52" spans="1:11" ht="13.5">
      <c r="A52" s="20">
        <v>5</v>
      </c>
      <c r="B52" s="3"/>
      <c r="C52" s="5"/>
      <c r="D52" s="5"/>
      <c r="E52" s="48"/>
      <c r="F52" s="22"/>
      <c r="G52" s="17"/>
      <c r="H52" s="22"/>
      <c r="I52" s="17"/>
      <c r="J52" s="22"/>
      <c r="K52" s="22"/>
    </row>
    <row r="53" spans="1:11" ht="13.5">
      <c r="A53" s="23">
        <v>6</v>
      </c>
      <c r="B53" s="26"/>
      <c r="C53" s="5"/>
      <c r="D53" s="5"/>
      <c r="E53" s="48"/>
      <c r="F53" s="22"/>
      <c r="G53" s="25"/>
      <c r="H53" s="24"/>
      <c r="I53" s="25"/>
      <c r="J53" s="24"/>
      <c r="K53" s="24"/>
    </row>
    <row r="55" spans="1:11" ht="13.5">
      <c r="A55" s="2" t="s">
        <v>180</v>
      </c>
      <c r="E55" s="46" t="s">
        <v>181</v>
      </c>
      <c r="F55" s="18"/>
      <c r="G55" s="19" t="s">
        <v>182</v>
      </c>
      <c r="H55" s="18"/>
      <c r="I55" s="19" t="s">
        <v>183</v>
      </c>
      <c r="J55" s="18"/>
      <c r="K55" s="18" t="s">
        <v>184</v>
      </c>
    </row>
    <row r="56" spans="1:11" ht="13.5">
      <c r="A56" s="2" t="s">
        <v>185</v>
      </c>
      <c r="B56" s="2" t="s">
        <v>186</v>
      </c>
      <c r="C56" s="2" t="s">
        <v>187</v>
      </c>
      <c r="D56" s="2" t="s">
        <v>188</v>
      </c>
      <c r="E56" s="46" t="s">
        <v>189</v>
      </c>
      <c r="F56" s="18" t="s">
        <v>190</v>
      </c>
      <c r="G56" s="19" t="s">
        <v>191</v>
      </c>
      <c r="H56" s="18" t="s">
        <v>192</v>
      </c>
      <c r="I56" s="19" t="s">
        <v>193</v>
      </c>
      <c r="J56" s="18" t="s">
        <v>194</v>
      </c>
      <c r="K56" s="18"/>
    </row>
    <row r="57" spans="1:11" ht="13.5">
      <c r="A57" s="23">
        <v>1</v>
      </c>
      <c r="B57" s="26"/>
      <c r="C57" s="5"/>
      <c r="D57" s="5"/>
      <c r="E57" s="48"/>
      <c r="F57" s="24"/>
      <c r="G57" s="17"/>
      <c r="H57" s="24"/>
      <c r="I57" s="17"/>
      <c r="J57" s="24"/>
      <c r="K57" s="22"/>
    </row>
    <row r="58" spans="1:11" ht="13.5">
      <c r="A58" s="23">
        <v>2</v>
      </c>
      <c r="B58" s="26"/>
      <c r="C58" s="5"/>
      <c r="D58" s="5"/>
      <c r="E58" s="48"/>
      <c r="F58" s="24"/>
      <c r="G58" s="17"/>
      <c r="H58" s="24"/>
      <c r="I58" s="17"/>
      <c r="J58" s="24"/>
      <c r="K58" s="22"/>
    </row>
    <row r="59" spans="1:11" ht="13.5">
      <c r="A59" s="23">
        <v>3</v>
      </c>
      <c r="B59" s="26"/>
      <c r="C59" s="5"/>
      <c r="D59" s="5"/>
      <c r="E59" s="48"/>
      <c r="F59" s="24"/>
      <c r="G59" s="17"/>
      <c r="H59" s="24"/>
      <c r="I59" s="17"/>
      <c r="J59" s="24"/>
      <c r="K59" s="22"/>
    </row>
    <row r="60" spans="1:11" ht="13.5">
      <c r="A60" s="23">
        <v>4</v>
      </c>
      <c r="B60" s="26"/>
      <c r="C60" s="5"/>
      <c r="D60" s="5"/>
      <c r="E60" s="48"/>
      <c r="F60" s="24"/>
      <c r="G60" s="17"/>
      <c r="H60" s="24"/>
      <c r="I60" s="17"/>
      <c r="J60" s="24"/>
      <c r="K60" s="22"/>
    </row>
    <row r="61" spans="1:11" ht="13.5">
      <c r="A61" s="23">
        <v>5</v>
      </c>
      <c r="B61" s="26"/>
      <c r="C61" s="5"/>
      <c r="D61" s="5"/>
      <c r="E61" s="48"/>
      <c r="F61" s="24"/>
      <c r="G61" s="17"/>
      <c r="H61" s="24"/>
      <c r="I61" s="17"/>
      <c r="J61" s="24"/>
      <c r="K61" s="22"/>
    </row>
    <row r="62" spans="1:11" ht="13.5">
      <c r="A62" s="23">
        <v>6</v>
      </c>
      <c r="B62" s="26"/>
      <c r="C62" s="5"/>
      <c r="D62" s="5"/>
      <c r="E62" s="48"/>
      <c r="F62" s="24"/>
      <c r="G62" s="17"/>
      <c r="H62" s="24"/>
      <c r="I62" s="17"/>
      <c r="J62" s="24"/>
      <c r="K62" s="22"/>
    </row>
    <row r="64" spans="1:11" ht="13.5">
      <c r="A64" s="2" t="s">
        <v>195</v>
      </c>
      <c r="E64" s="46" t="s">
        <v>196</v>
      </c>
      <c r="F64" s="18"/>
      <c r="G64" s="19" t="s">
        <v>197</v>
      </c>
      <c r="H64" s="18"/>
      <c r="I64" s="19" t="s">
        <v>198</v>
      </c>
      <c r="J64" s="18"/>
      <c r="K64" s="18" t="s">
        <v>199</v>
      </c>
    </row>
    <row r="65" spans="1:11" ht="13.5">
      <c r="A65" s="2" t="s">
        <v>200</v>
      </c>
      <c r="B65" s="2" t="s">
        <v>201</v>
      </c>
      <c r="C65" s="2" t="s">
        <v>202</v>
      </c>
      <c r="D65" s="2" t="s">
        <v>203</v>
      </c>
      <c r="E65" s="46" t="s">
        <v>204</v>
      </c>
      <c r="F65" s="18" t="s">
        <v>205</v>
      </c>
      <c r="G65" s="19" t="s">
        <v>206</v>
      </c>
      <c r="H65" s="18" t="s">
        <v>207</v>
      </c>
      <c r="I65" s="19" t="s">
        <v>208</v>
      </c>
      <c r="J65" s="18" t="s">
        <v>209</v>
      </c>
      <c r="K65" s="18"/>
    </row>
    <row r="66" spans="1:11" ht="13.5">
      <c r="A66" s="20">
        <v>1</v>
      </c>
      <c r="B66" s="21"/>
      <c r="C66" s="5"/>
      <c r="D66" s="5"/>
      <c r="E66" s="47"/>
      <c r="F66" s="22"/>
      <c r="G66" s="17"/>
      <c r="H66" s="22"/>
      <c r="I66" s="17"/>
      <c r="J66" s="22"/>
      <c r="K66" s="22"/>
    </row>
    <row r="67" spans="1:11" ht="13.5">
      <c r="A67" s="20">
        <v>2</v>
      </c>
      <c r="B67" s="21"/>
      <c r="C67" s="5"/>
      <c r="D67" s="5"/>
      <c r="E67" s="47"/>
      <c r="F67" s="22"/>
      <c r="G67" s="17"/>
      <c r="H67" s="22"/>
      <c r="I67" s="17"/>
      <c r="J67" s="22"/>
      <c r="K67" s="22"/>
    </row>
    <row r="68" spans="1:11" ht="13.5">
      <c r="A68" s="20">
        <v>3</v>
      </c>
      <c r="B68" s="21"/>
      <c r="C68" s="5"/>
      <c r="D68" s="5"/>
      <c r="E68" s="47"/>
      <c r="F68" s="22"/>
      <c r="G68" s="17"/>
      <c r="H68" s="22"/>
      <c r="I68" s="17"/>
      <c r="J68" s="22"/>
      <c r="K68" s="22"/>
    </row>
    <row r="69" spans="1:11" ht="13.5">
      <c r="A69" s="20">
        <v>4</v>
      </c>
      <c r="B69" s="21"/>
      <c r="C69" s="5"/>
      <c r="D69" s="5"/>
      <c r="E69" s="47"/>
      <c r="F69" s="22"/>
      <c r="G69" s="17"/>
      <c r="H69" s="22"/>
      <c r="I69" s="17"/>
      <c r="J69" s="22"/>
      <c r="K69" s="22"/>
    </row>
    <row r="70" spans="1:11" ht="13.5">
      <c r="A70" s="20">
        <v>5</v>
      </c>
      <c r="B70" s="21"/>
      <c r="C70" s="5"/>
      <c r="D70" s="5"/>
      <c r="E70" s="47"/>
      <c r="F70" s="22"/>
      <c r="G70" s="17"/>
      <c r="H70" s="22"/>
      <c r="I70" s="17"/>
      <c r="J70" s="22"/>
      <c r="K70" s="22"/>
    </row>
    <row r="71" spans="1:11" ht="13.5">
      <c r="A71" s="20">
        <v>6</v>
      </c>
      <c r="B71" s="21"/>
      <c r="C71" s="5"/>
      <c r="D71" s="5"/>
      <c r="E71" s="47"/>
      <c r="F71" s="22"/>
      <c r="G71" s="17"/>
      <c r="H71" s="22"/>
      <c r="I71" s="17"/>
      <c r="J71" s="22"/>
      <c r="K71" s="22"/>
    </row>
    <row r="72" spans="1:11" ht="13.5">
      <c r="A72" s="20"/>
      <c r="B72" s="27"/>
      <c r="E72" s="51"/>
      <c r="F72" s="18"/>
      <c r="G72" s="28"/>
      <c r="H72" s="18"/>
      <c r="I72" s="28"/>
      <c r="J72" s="18"/>
      <c r="K72" s="18"/>
    </row>
    <row r="73" ht="13.5">
      <c r="A73" s="2" t="s">
        <v>210</v>
      </c>
    </row>
    <row r="74" spans="1:5" ht="13.5">
      <c r="A74" s="20"/>
      <c r="B74" s="5" t="s">
        <v>211</v>
      </c>
      <c r="C74" s="5" t="s">
        <v>212</v>
      </c>
      <c r="D74" s="5" t="s">
        <v>213</v>
      </c>
      <c r="E74" s="16" t="s">
        <v>214</v>
      </c>
    </row>
    <row r="75" spans="1:5" ht="13.5">
      <c r="A75" s="29">
        <v>1</v>
      </c>
      <c r="B75" s="3"/>
      <c r="C75" s="4"/>
      <c r="D75" s="4"/>
      <c r="E75" s="16"/>
    </row>
    <row r="76" spans="1:5" ht="13.5">
      <c r="A76" s="29">
        <f>A75+1</f>
        <v>2</v>
      </c>
      <c r="B76" s="3"/>
      <c r="C76" s="4"/>
      <c r="D76" s="4"/>
      <c r="E76" s="16"/>
    </row>
    <row r="77" spans="1:5" ht="13.5">
      <c r="A77" s="29">
        <f>A76+1</f>
        <v>3</v>
      </c>
      <c r="B77" s="3"/>
      <c r="C77" s="4"/>
      <c r="D77" s="4"/>
      <c r="E77" s="16"/>
    </row>
    <row r="78" spans="1:5" ht="13.5">
      <c r="A78" s="29">
        <f>A77+1</f>
        <v>4</v>
      </c>
      <c r="B78" s="3"/>
      <c r="C78" s="4"/>
      <c r="D78" s="4"/>
      <c r="E78" s="16"/>
    </row>
    <row r="79" spans="1:6" ht="13.5">
      <c r="A79" s="29">
        <f>A78+1</f>
        <v>5</v>
      </c>
      <c r="B79" s="3"/>
      <c r="C79" s="9"/>
      <c r="D79" s="9"/>
      <c r="E79" s="16"/>
      <c r="F79" s="30"/>
    </row>
    <row r="80" spans="1:5" ht="13.5">
      <c r="A80" s="29">
        <f>A79+1</f>
        <v>6</v>
      </c>
      <c r="B80" s="3"/>
      <c r="C80" s="4"/>
      <c r="D80" s="4"/>
      <c r="E80" s="16"/>
    </row>
    <row r="82" ht="13.5">
      <c r="A82" s="2" t="s">
        <v>215</v>
      </c>
    </row>
    <row r="83" spans="1:5" ht="13.5">
      <c r="A83" s="20"/>
      <c r="B83" s="5" t="s">
        <v>216</v>
      </c>
      <c r="C83" s="5" t="s">
        <v>217</v>
      </c>
      <c r="D83" s="5" t="s">
        <v>218</v>
      </c>
      <c r="E83" s="16" t="s">
        <v>219</v>
      </c>
    </row>
    <row r="84" spans="1:5" ht="13.5">
      <c r="A84" s="29">
        <v>1</v>
      </c>
      <c r="B84" s="3"/>
      <c r="C84" s="4"/>
      <c r="D84" s="4"/>
      <c r="E84" s="16"/>
    </row>
    <row r="85" spans="1:5" ht="13.5">
      <c r="A85" s="29">
        <f>A84+1</f>
        <v>2</v>
      </c>
      <c r="B85" s="3"/>
      <c r="C85" s="4"/>
      <c r="D85" s="4"/>
      <c r="E85" s="16"/>
    </row>
    <row r="86" spans="1:5" ht="13.5">
      <c r="A86" s="29">
        <f>A85+1</f>
        <v>3</v>
      </c>
      <c r="B86" s="3"/>
      <c r="C86" s="4"/>
      <c r="D86" s="4"/>
      <c r="E86" s="16"/>
    </row>
    <row r="87" spans="1:5" ht="13.5">
      <c r="A87" s="29">
        <f>A86+1</f>
        <v>4</v>
      </c>
      <c r="B87" s="3"/>
      <c r="C87" s="4"/>
      <c r="D87" s="4"/>
      <c r="E87" s="16"/>
    </row>
    <row r="88" spans="1:5" ht="13.5">
      <c r="A88" s="29">
        <f>A87+1</f>
        <v>5</v>
      </c>
      <c r="B88" s="3"/>
      <c r="C88" s="4"/>
      <c r="D88" s="4"/>
      <c r="E88" s="16"/>
    </row>
    <row r="89" spans="1:5" ht="13.5">
      <c r="A89" s="29">
        <f>A88+1</f>
        <v>6</v>
      </c>
      <c r="B89" s="3"/>
      <c r="C89" s="4"/>
      <c r="D89" s="4"/>
      <c r="E89" s="16"/>
    </row>
    <row r="91" ht="13.5">
      <c r="A91" s="2" t="s">
        <v>220</v>
      </c>
    </row>
    <row r="92" spans="1:5" ht="13.5">
      <c r="A92" s="20"/>
      <c r="B92" s="5" t="s">
        <v>221</v>
      </c>
      <c r="C92" s="5" t="s">
        <v>222</v>
      </c>
      <c r="D92" s="5" t="s">
        <v>223</v>
      </c>
      <c r="E92" s="16" t="s">
        <v>224</v>
      </c>
    </row>
    <row r="93" spans="1:5" ht="13.5">
      <c r="A93" s="29">
        <v>1</v>
      </c>
      <c r="B93" s="7"/>
      <c r="C93" s="4"/>
      <c r="D93" s="4"/>
      <c r="E93" s="16"/>
    </row>
    <row r="94" spans="1:5" ht="13.5">
      <c r="A94" s="29">
        <v>2</v>
      </c>
      <c r="B94" s="7"/>
      <c r="C94" s="4"/>
      <c r="D94" s="4"/>
      <c r="E94" s="16"/>
    </row>
    <row r="95" spans="1:5" ht="13.5">
      <c r="A95" s="29">
        <v>3</v>
      </c>
      <c r="B95" s="7"/>
      <c r="C95" s="4"/>
      <c r="D95" s="4"/>
      <c r="E95" s="16"/>
    </row>
    <row r="96" spans="1:5" ht="13.5">
      <c r="A96" s="29">
        <v>4</v>
      </c>
      <c r="B96" s="7"/>
      <c r="C96" s="4"/>
      <c r="D96" s="4"/>
      <c r="E96" s="16"/>
    </row>
    <row r="97" spans="1:5" ht="13.5">
      <c r="A97" s="29">
        <v>5</v>
      </c>
      <c r="B97" s="7"/>
      <c r="C97" s="4"/>
      <c r="D97" s="4"/>
      <c r="E97" s="16"/>
    </row>
    <row r="98" spans="1:5" ht="13.5">
      <c r="A98" s="29">
        <v>6</v>
      </c>
      <c r="B98" s="7"/>
      <c r="C98" s="4"/>
      <c r="D98" s="4"/>
      <c r="E98" s="16"/>
    </row>
    <row r="100" ht="13.5">
      <c r="A100" s="2" t="s">
        <v>225</v>
      </c>
    </row>
    <row r="101" spans="1:5" ht="13.5">
      <c r="A101" s="31"/>
      <c r="B101" s="5" t="s">
        <v>226</v>
      </c>
      <c r="C101" s="5" t="s">
        <v>227</v>
      </c>
      <c r="D101" s="5" t="s">
        <v>228</v>
      </c>
      <c r="E101" s="16" t="s">
        <v>229</v>
      </c>
    </row>
    <row r="102" spans="1:5" ht="13.5">
      <c r="A102" s="7" t="s">
        <v>230</v>
      </c>
      <c r="B102" s="3"/>
      <c r="C102" s="4"/>
      <c r="D102" s="8"/>
      <c r="E102" s="16"/>
    </row>
    <row r="103" spans="1:5" ht="13.5">
      <c r="A103" s="7" t="s">
        <v>231</v>
      </c>
      <c r="B103" s="3"/>
      <c r="C103" s="4"/>
      <c r="D103" s="8"/>
      <c r="E103" s="16"/>
    </row>
    <row r="104" spans="1:5" ht="13.5">
      <c r="A104" s="7" t="s">
        <v>232</v>
      </c>
      <c r="B104" s="3"/>
      <c r="C104" s="4"/>
      <c r="D104" s="8"/>
      <c r="E104" s="16"/>
    </row>
    <row r="105" spans="1:5" ht="13.5">
      <c r="A105" s="7" t="s">
        <v>233</v>
      </c>
      <c r="B105" s="3"/>
      <c r="C105" s="4"/>
      <c r="D105" s="8"/>
      <c r="E105" s="16"/>
    </row>
    <row r="106" spans="1:5" ht="13.5">
      <c r="A106" s="7" t="s">
        <v>234</v>
      </c>
      <c r="B106" s="3"/>
      <c r="C106" s="4"/>
      <c r="D106" s="8"/>
      <c r="E106" s="16"/>
    </row>
    <row r="107" spans="1:5" ht="13.5">
      <c r="A107" s="7" t="s">
        <v>235</v>
      </c>
      <c r="B107" s="3"/>
      <c r="C107" s="4"/>
      <c r="D107" s="8"/>
      <c r="E107" s="16"/>
    </row>
  </sheetData>
  <sheetProtection/>
  <printOptions/>
  <pageMargins left="0.7875" right="0.7875" top="0.7875" bottom="0.7875" header="0.5118055555555556" footer="0.5118055555555556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6.75390625" style="1" bestFit="1" customWidth="1"/>
    <col min="3" max="3" width="15.75390625" style="1" bestFit="1" customWidth="1"/>
    <col min="4" max="4" width="24.625" style="1" bestFit="1" customWidth="1"/>
    <col min="5" max="5" width="9.625" style="74" bestFit="1" customWidth="1"/>
    <col min="6" max="6" width="6.625" style="74" customWidth="1"/>
    <col min="7" max="7" width="7.50390625" style="67" bestFit="1" customWidth="1"/>
    <col min="8" max="8" width="8.875" style="72" bestFit="1" customWidth="1"/>
    <col min="9" max="9" width="7.375" style="72" customWidth="1"/>
    <col min="10" max="10" width="8.25390625" style="67" bestFit="1" customWidth="1"/>
    <col min="11" max="11" width="11.125" style="72" bestFit="1" customWidth="1"/>
    <col min="12" max="12" width="6.50390625" style="67" bestFit="1" customWidth="1"/>
    <col min="13" max="13" width="8.875" style="67" bestFit="1" customWidth="1"/>
    <col min="14" max="14" width="11.625" style="1" bestFit="1" customWidth="1"/>
    <col min="15" max="16384" width="9.00390625" style="1" customWidth="1"/>
  </cols>
  <sheetData>
    <row r="1" spans="2:6" ht="17.25">
      <c r="B1" s="300" t="s">
        <v>611</v>
      </c>
      <c r="C1" s="300"/>
      <c r="D1" s="300"/>
      <c r="E1" s="300"/>
      <c r="F1" s="149"/>
    </row>
    <row r="3" spans="1:13" ht="17.25">
      <c r="A3" s="1" t="s">
        <v>17</v>
      </c>
      <c r="E3" s="74" t="s">
        <v>18</v>
      </c>
      <c r="H3" s="72" t="s">
        <v>19</v>
      </c>
      <c r="K3" s="72" t="s">
        <v>20</v>
      </c>
      <c r="M3" s="67" t="s">
        <v>21</v>
      </c>
    </row>
    <row r="4" spans="1:12" ht="17.25">
      <c r="A4" s="1" t="s">
        <v>30</v>
      </c>
      <c r="B4" s="1" t="s">
        <v>23</v>
      </c>
      <c r="C4" s="1" t="s">
        <v>24</v>
      </c>
      <c r="D4" s="1" t="s">
        <v>25</v>
      </c>
      <c r="E4" s="74" t="s">
        <v>26</v>
      </c>
      <c r="F4" s="75" t="s">
        <v>236</v>
      </c>
      <c r="G4" s="67" t="s">
        <v>27</v>
      </c>
      <c r="H4" s="72" t="s">
        <v>28</v>
      </c>
      <c r="I4" s="75" t="s">
        <v>236</v>
      </c>
      <c r="J4" s="67" t="s">
        <v>27</v>
      </c>
      <c r="K4" s="72" t="s">
        <v>29</v>
      </c>
      <c r="L4" s="67" t="s">
        <v>27</v>
      </c>
    </row>
    <row r="5" spans="1:14" ht="17.25" customHeight="1">
      <c r="A5" s="23">
        <v>1</v>
      </c>
      <c r="B5" s="156" t="s">
        <v>572</v>
      </c>
      <c r="C5" s="157" t="s">
        <v>573</v>
      </c>
      <c r="D5" s="158" t="s">
        <v>301</v>
      </c>
      <c r="E5" s="54">
        <v>9.3</v>
      </c>
      <c r="F5" s="70" t="s">
        <v>897</v>
      </c>
      <c r="G5" s="138">
        <f aca="true" t="shared" si="0" ref="G5:G21">ROUND(25.4347*(26.9-E5*2.3)^1.34,0)</f>
        <v>250</v>
      </c>
      <c r="H5" s="61">
        <v>2.26</v>
      </c>
      <c r="I5" s="70" t="s">
        <v>898</v>
      </c>
      <c r="J5" s="138">
        <f aca="true" t="shared" si="1" ref="J5:J21">ROUND(0.188807*(100*H5-1.58)^1.37,0)</f>
        <v>314</v>
      </c>
      <c r="K5" s="61">
        <v>11.87</v>
      </c>
      <c r="L5" s="139">
        <f aca="true" t="shared" si="2" ref="L5:L21">ROUND(15.9809*(K5-2),0)</f>
        <v>158</v>
      </c>
      <c r="M5" s="138">
        <f aca="true" t="shared" si="3" ref="M5:M21">ROUND(G5+J5+L5,0)</f>
        <v>722</v>
      </c>
      <c r="N5" s="158" t="s">
        <v>802</v>
      </c>
    </row>
    <row r="6" spans="1:14" ht="17.25" customHeight="1">
      <c r="A6" s="23">
        <v>2</v>
      </c>
      <c r="B6" s="156" t="s">
        <v>574</v>
      </c>
      <c r="C6" s="157" t="s">
        <v>575</v>
      </c>
      <c r="D6" s="158" t="s">
        <v>576</v>
      </c>
      <c r="E6" s="60">
        <v>8.78</v>
      </c>
      <c r="F6" s="70" t="s">
        <v>897</v>
      </c>
      <c r="G6" s="138">
        <f t="shared" si="0"/>
        <v>326</v>
      </c>
      <c r="H6" s="177">
        <v>2.86</v>
      </c>
      <c r="I6" s="70" t="s">
        <v>898</v>
      </c>
      <c r="J6" s="138">
        <f t="shared" si="1"/>
        <v>434</v>
      </c>
      <c r="K6" s="177">
        <v>15.89</v>
      </c>
      <c r="L6" s="139">
        <f t="shared" si="2"/>
        <v>222</v>
      </c>
      <c r="M6" s="138">
        <f t="shared" si="3"/>
        <v>982</v>
      </c>
      <c r="N6" s="186" t="s">
        <v>803</v>
      </c>
    </row>
    <row r="7" spans="1:14" ht="17.25" customHeight="1">
      <c r="A7" s="23">
        <v>3</v>
      </c>
      <c r="B7" s="156" t="s">
        <v>577</v>
      </c>
      <c r="C7" s="157" t="s">
        <v>578</v>
      </c>
      <c r="D7" s="160" t="s">
        <v>579</v>
      </c>
      <c r="E7" s="60">
        <v>9.22</v>
      </c>
      <c r="F7" s="70" t="s">
        <v>726</v>
      </c>
      <c r="G7" s="138">
        <f t="shared" si="0"/>
        <v>262</v>
      </c>
      <c r="H7" s="177">
        <v>2.94</v>
      </c>
      <c r="I7" s="70" t="s">
        <v>898</v>
      </c>
      <c r="J7" s="138">
        <f t="shared" si="1"/>
        <v>451</v>
      </c>
      <c r="K7" s="177">
        <v>23.06</v>
      </c>
      <c r="L7" s="139">
        <f t="shared" si="2"/>
        <v>337</v>
      </c>
      <c r="M7" s="138">
        <f t="shared" si="3"/>
        <v>1050</v>
      </c>
      <c r="N7" s="186" t="s">
        <v>804</v>
      </c>
    </row>
    <row r="8" spans="1:14" ht="17.25" customHeight="1">
      <c r="A8" s="23">
        <v>4</v>
      </c>
      <c r="B8" s="156" t="s">
        <v>580</v>
      </c>
      <c r="C8" s="157" t="s">
        <v>581</v>
      </c>
      <c r="D8" s="159" t="s">
        <v>301</v>
      </c>
      <c r="E8" s="54">
        <v>9.52</v>
      </c>
      <c r="F8" s="70" t="s">
        <v>726</v>
      </c>
      <c r="G8" s="138">
        <f t="shared" si="0"/>
        <v>220</v>
      </c>
      <c r="H8" s="61">
        <v>2.49</v>
      </c>
      <c r="I8" s="70" t="s">
        <v>899</v>
      </c>
      <c r="J8" s="138">
        <f t="shared" si="1"/>
        <v>359</v>
      </c>
      <c r="K8" s="61">
        <v>17.84</v>
      </c>
      <c r="L8" s="139">
        <f t="shared" si="2"/>
        <v>253</v>
      </c>
      <c r="M8" s="138">
        <f t="shared" si="3"/>
        <v>832</v>
      </c>
      <c r="N8" s="158" t="s">
        <v>805</v>
      </c>
    </row>
    <row r="9" spans="1:14" ht="17.25" customHeight="1">
      <c r="A9" s="23">
        <v>5</v>
      </c>
      <c r="B9" s="156" t="s">
        <v>582</v>
      </c>
      <c r="C9" s="157" t="s">
        <v>583</v>
      </c>
      <c r="D9" s="158" t="s">
        <v>297</v>
      </c>
      <c r="E9" s="54">
        <v>9.6</v>
      </c>
      <c r="F9" s="70" t="s">
        <v>726</v>
      </c>
      <c r="G9" s="138">
        <f t="shared" si="0"/>
        <v>209</v>
      </c>
      <c r="H9" s="61">
        <v>2.48</v>
      </c>
      <c r="I9" s="70" t="s">
        <v>898</v>
      </c>
      <c r="J9" s="138">
        <f t="shared" si="1"/>
        <v>357</v>
      </c>
      <c r="K9" s="61">
        <v>14.23</v>
      </c>
      <c r="L9" s="139">
        <f t="shared" si="2"/>
        <v>195</v>
      </c>
      <c r="M9" s="138">
        <f t="shared" si="3"/>
        <v>761</v>
      </c>
      <c r="N9" s="186" t="s">
        <v>806</v>
      </c>
    </row>
    <row r="10" spans="1:14" ht="17.25" customHeight="1">
      <c r="A10" s="23">
        <v>6</v>
      </c>
      <c r="B10" s="156" t="s">
        <v>584</v>
      </c>
      <c r="C10" s="157" t="s">
        <v>585</v>
      </c>
      <c r="D10" s="158" t="s">
        <v>576</v>
      </c>
      <c r="E10" s="54">
        <v>9.26</v>
      </c>
      <c r="F10" s="70" t="s">
        <v>726</v>
      </c>
      <c r="G10" s="138">
        <f t="shared" si="0"/>
        <v>256</v>
      </c>
      <c r="H10" s="61">
        <v>2.24</v>
      </c>
      <c r="I10" s="70" t="s">
        <v>900</v>
      </c>
      <c r="J10" s="138">
        <f t="shared" si="1"/>
        <v>310</v>
      </c>
      <c r="K10" s="61">
        <v>13.91</v>
      </c>
      <c r="L10" s="139">
        <f t="shared" si="2"/>
        <v>190</v>
      </c>
      <c r="M10" s="138">
        <f t="shared" si="3"/>
        <v>756</v>
      </c>
      <c r="N10" s="186" t="s">
        <v>807</v>
      </c>
    </row>
    <row r="11" spans="1:14" ht="17.25">
      <c r="A11" s="23">
        <v>7</v>
      </c>
      <c r="B11" s="156" t="s">
        <v>586</v>
      </c>
      <c r="C11" s="167" t="s">
        <v>587</v>
      </c>
      <c r="D11" s="160" t="s">
        <v>588</v>
      </c>
      <c r="E11" s="54">
        <v>9.81</v>
      </c>
      <c r="F11" s="70" t="s">
        <v>901</v>
      </c>
      <c r="G11" s="138">
        <f t="shared" si="0"/>
        <v>182</v>
      </c>
      <c r="H11" s="61">
        <v>2.64</v>
      </c>
      <c r="I11" s="70" t="s">
        <v>902</v>
      </c>
      <c r="J11" s="138">
        <f t="shared" si="1"/>
        <v>389</v>
      </c>
      <c r="K11" s="61">
        <v>20.32</v>
      </c>
      <c r="L11" s="139">
        <f t="shared" si="2"/>
        <v>293</v>
      </c>
      <c r="M11" s="138">
        <f t="shared" si="3"/>
        <v>864</v>
      </c>
      <c r="N11" s="223" t="s">
        <v>808</v>
      </c>
    </row>
    <row r="12" spans="1:14" ht="17.25">
      <c r="A12" s="23">
        <v>8</v>
      </c>
      <c r="B12" s="156" t="s">
        <v>589</v>
      </c>
      <c r="C12" s="157" t="s">
        <v>590</v>
      </c>
      <c r="D12" s="158" t="s">
        <v>297</v>
      </c>
      <c r="E12" s="60">
        <v>9.06</v>
      </c>
      <c r="F12" s="70" t="s">
        <v>901</v>
      </c>
      <c r="G12" s="138">
        <f t="shared" si="0"/>
        <v>285</v>
      </c>
      <c r="H12" s="177">
        <v>2.82</v>
      </c>
      <c r="I12" s="70" t="s">
        <v>903</v>
      </c>
      <c r="J12" s="138">
        <f t="shared" si="1"/>
        <v>426</v>
      </c>
      <c r="K12" s="177">
        <v>12.91</v>
      </c>
      <c r="L12" s="139">
        <f t="shared" si="2"/>
        <v>174</v>
      </c>
      <c r="M12" s="138">
        <f t="shared" si="3"/>
        <v>885</v>
      </c>
      <c r="N12" s="158" t="s">
        <v>809</v>
      </c>
    </row>
    <row r="13" spans="1:14" ht="17.25">
      <c r="A13" s="23">
        <v>9</v>
      </c>
      <c r="B13" s="156" t="s">
        <v>591</v>
      </c>
      <c r="C13" s="157" t="s">
        <v>592</v>
      </c>
      <c r="D13" s="160" t="s">
        <v>593</v>
      </c>
      <c r="E13" s="60">
        <v>8.88</v>
      </c>
      <c r="F13" s="70" t="s">
        <v>904</v>
      </c>
      <c r="G13" s="138">
        <f t="shared" si="0"/>
        <v>311</v>
      </c>
      <c r="H13" s="177">
        <v>2.99</v>
      </c>
      <c r="I13" s="70" t="s">
        <v>898</v>
      </c>
      <c r="J13" s="138">
        <f t="shared" si="1"/>
        <v>462</v>
      </c>
      <c r="K13" s="177">
        <v>13.38</v>
      </c>
      <c r="L13" s="139">
        <f t="shared" si="2"/>
        <v>182</v>
      </c>
      <c r="M13" s="138">
        <f t="shared" si="3"/>
        <v>955</v>
      </c>
      <c r="N13" s="158" t="s">
        <v>810</v>
      </c>
    </row>
    <row r="14" spans="1:14" ht="17.25">
      <c r="A14" s="23">
        <v>10</v>
      </c>
      <c r="B14" s="156" t="s">
        <v>594</v>
      </c>
      <c r="C14" s="157" t="s">
        <v>595</v>
      </c>
      <c r="D14" s="158" t="s">
        <v>588</v>
      </c>
      <c r="E14" s="54">
        <v>9.29</v>
      </c>
      <c r="F14" s="70" t="s">
        <v>904</v>
      </c>
      <c r="G14" s="138">
        <f t="shared" si="0"/>
        <v>252</v>
      </c>
      <c r="H14" s="61">
        <v>2.76</v>
      </c>
      <c r="I14" s="70" t="s">
        <v>905</v>
      </c>
      <c r="J14" s="138">
        <f t="shared" si="1"/>
        <v>414</v>
      </c>
      <c r="K14" s="61">
        <v>19.49</v>
      </c>
      <c r="L14" s="139">
        <f t="shared" si="2"/>
        <v>280</v>
      </c>
      <c r="M14" s="138">
        <f t="shared" si="3"/>
        <v>946</v>
      </c>
      <c r="N14" s="158" t="s">
        <v>811</v>
      </c>
    </row>
    <row r="15" spans="1:14" ht="17.25">
      <c r="A15" s="23">
        <v>11</v>
      </c>
      <c r="B15" s="156" t="s">
        <v>596</v>
      </c>
      <c r="C15" s="157" t="s">
        <v>597</v>
      </c>
      <c r="D15" s="158" t="s">
        <v>300</v>
      </c>
      <c r="E15" s="54">
        <v>8.66</v>
      </c>
      <c r="F15" s="70" t="s">
        <v>904</v>
      </c>
      <c r="G15" s="138">
        <f t="shared" si="0"/>
        <v>344</v>
      </c>
      <c r="H15" s="61">
        <v>3.22</v>
      </c>
      <c r="I15" s="70" t="s">
        <v>898</v>
      </c>
      <c r="J15" s="138">
        <f t="shared" si="1"/>
        <v>512</v>
      </c>
      <c r="K15" s="61">
        <v>22.9</v>
      </c>
      <c r="L15" s="139">
        <f t="shared" si="2"/>
        <v>334</v>
      </c>
      <c r="M15" s="138">
        <f t="shared" si="3"/>
        <v>1190</v>
      </c>
      <c r="N15" s="158" t="s">
        <v>812</v>
      </c>
    </row>
    <row r="16" spans="1:14" ht="17.25">
      <c r="A16" s="23">
        <v>12</v>
      </c>
      <c r="B16" s="156" t="s">
        <v>598</v>
      </c>
      <c r="C16" s="157" t="s">
        <v>599</v>
      </c>
      <c r="D16" s="158" t="s">
        <v>301</v>
      </c>
      <c r="E16" s="54">
        <v>9.41</v>
      </c>
      <c r="F16" s="70" t="s">
        <v>904</v>
      </c>
      <c r="G16" s="138">
        <f t="shared" si="0"/>
        <v>235</v>
      </c>
      <c r="H16" s="61">
        <v>2.12</v>
      </c>
      <c r="I16" s="70" t="s">
        <v>898</v>
      </c>
      <c r="J16" s="138">
        <f t="shared" si="1"/>
        <v>288</v>
      </c>
      <c r="K16" s="61">
        <v>10.64</v>
      </c>
      <c r="L16" s="139">
        <f t="shared" si="2"/>
        <v>138</v>
      </c>
      <c r="M16" s="138">
        <f t="shared" si="3"/>
        <v>661</v>
      </c>
      <c r="N16" s="186" t="s">
        <v>813</v>
      </c>
    </row>
    <row r="17" spans="1:14" ht="17.25">
      <c r="A17" s="23">
        <v>13</v>
      </c>
      <c r="B17" s="156" t="s">
        <v>600</v>
      </c>
      <c r="C17" s="157" t="s">
        <v>601</v>
      </c>
      <c r="D17" s="158" t="s">
        <v>300</v>
      </c>
      <c r="E17" s="54">
        <v>9.14</v>
      </c>
      <c r="F17" s="70" t="s">
        <v>906</v>
      </c>
      <c r="G17" s="138">
        <f t="shared" si="0"/>
        <v>273</v>
      </c>
      <c r="H17" s="61">
        <v>3.06</v>
      </c>
      <c r="I17" s="70" t="s">
        <v>898</v>
      </c>
      <c r="J17" s="138">
        <f t="shared" si="1"/>
        <v>477</v>
      </c>
      <c r="K17" s="61">
        <v>15.83</v>
      </c>
      <c r="L17" s="139">
        <f t="shared" si="2"/>
        <v>221</v>
      </c>
      <c r="M17" s="138">
        <f t="shared" si="3"/>
        <v>971</v>
      </c>
      <c r="N17" s="186" t="s">
        <v>814</v>
      </c>
    </row>
    <row r="18" spans="1:14" ht="17.25">
      <c r="A18" s="23">
        <v>14</v>
      </c>
      <c r="B18" s="156" t="s">
        <v>602</v>
      </c>
      <c r="C18" s="157" t="s">
        <v>603</v>
      </c>
      <c r="D18" s="158" t="s">
        <v>301</v>
      </c>
      <c r="E18" s="60">
        <v>10.06</v>
      </c>
      <c r="F18" s="70" t="s">
        <v>906</v>
      </c>
      <c r="G18" s="138">
        <f t="shared" si="0"/>
        <v>150</v>
      </c>
      <c r="H18" s="177">
        <v>2.52</v>
      </c>
      <c r="I18" s="70" t="s">
        <v>898</v>
      </c>
      <c r="J18" s="138">
        <f t="shared" si="1"/>
        <v>365</v>
      </c>
      <c r="K18" s="177">
        <v>15.58</v>
      </c>
      <c r="L18" s="139">
        <f t="shared" si="2"/>
        <v>217</v>
      </c>
      <c r="M18" s="138">
        <f t="shared" si="3"/>
        <v>732</v>
      </c>
      <c r="N18" s="158" t="s">
        <v>815</v>
      </c>
    </row>
    <row r="19" spans="1:14" ht="17.25">
      <c r="A19" s="23">
        <v>15</v>
      </c>
      <c r="B19" s="156" t="s">
        <v>604</v>
      </c>
      <c r="C19" s="157" t="s">
        <v>605</v>
      </c>
      <c r="D19" s="158" t="s">
        <v>606</v>
      </c>
      <c r="E19" s="60">
        <v>9.72</v>
      </c>
      <c r="F19" s="70" t="s">
        <v>274</v>
      </c>
      <c r="G19" s="138">
        <f t="shared" si="0"/>
        <v>193</v>
      </c>
      <c r="H19" s="177">
        <v>2.63</v>
      </c>
      <c r="I19" s="70" t="s">
        <v>903</v>
      </c>
      <c r="J19" s="138">
        <f t="shared" si="1"/>
        <v>387</v>
      </c>
      <c r="K19" s="177">
        <v>20.85</v>
      </c>
      <c r="L19" s="139">
        <f t="shared" si="2"/>
        <v>301</v>
      </c>
      <c r="M19" s="138">
        <f t="shared" si="3"/>
        <v>881</v>
      </c>
      <c r="N19" s="186" t="s">
        <v>816</v>
      </c>
    </row>
    <row r="20" spans="1:14" ht="17.25">
      <c r="A20" s="23">
        <v>16</v>
      </c>
      <c r="B20" s="156" t="s">
        <v>607</v>
      </c>
      <c r="C20" s="157" t="s">
        <v>608</v>
      </c>
      <c r="D20" s="158" t="s">
        <v>299</v>
      </c>
      <c r="E20" s="60">
        <v>9.39</v>
      </c>
      <c r="F20" s="70" t="s">
        <v>274</v>
      </c>
      <c r="G20" s="138">
        <f t="shared" si="0"/>
        <v>238</v>
      </c>
      <c r="H20" s="177">
        <v>2.81</v>
      </c>
      <c r="I20" s="70" t="s">
        <v>898</v>
      </c>
      <c r="J20" s="138">
        <f t="shared" si="1"/>
        <v>424</v>
      </c>
      <c r="K20" s="177">
        <v>17.84</v>
      </c>
      <c r="L20" s="139">
        <f t="shared" si="2"/>
        <v>253</v>
      </c>
      <c r="M20" s="138">
        <f t="shared" si="3"/>
        <v>915</v>
      </c>
      <c r="N20" s="158" t="s">
        <v>817</v>
      </c>
    </row>
    <row r="21" spans="1:14" ht="17.25">
      <c r="A21" s="23">
        <v>17</v>
      </c>
      <c r="B21" s="156" t="s">
        <v>609</v>
      </c>
      <c r="C21" s="157" t="s">
        <v>610</v>
      </c>
      <c r="D21" s="158" t="s">
        <v>301</v>
      </c>
      <c r="E21" s="60">
        <v>9.54</v>
      </c>
      <c r="F21" s="70" t="s">
        <v>274</v>
      </c>
      <c r="G21" s="138">
        <f t="shared" si="0"/>
        <v>217</v>
      </c>
      <c r="H21" s="177">
        <v>2.51</v>
      </c>
      <c r="I21" s="70" t="s">
        <v>898</v>
      </c>
      <c r="J21" s="138">
        <f t="shared" si="1"/>
        <v>363</v>
      </c>
      <c r="K21" s="177">
        <v>9.09</v>
      </c>
      <c r="L21" s="139">
        <f t="shared" si="2"/>
        <v>113</v>
      </c>
      <c r="M21" s="138">
        <f t="shared" si="3"/>
        <v>693</v>
      </c>
      <c r="N21" s="158" t="s">
        <v>818</v>
      </c>
    </row>
    <row r="22" spans="1:13" ht="17.25">
      <c r="A22" s="23"/>
      <c r="B22" s="95"/>
      <c r="C22" s="122"/>
      <c r="D22" s="121"/>
      <c r="G22" s="32"/>
      <c r="J22" s="32"/>
      <c r="L22" s="178"/>
      <c r="M22" s="32"/>
    </row>
    <row r="23" spans="1:13" ht="17.25">
      <c r="A23" s="23"/>
      <c r="B23" s="95"/>
      <c r="C23" s="154"/>
      <c r="D23" s="121"/>
      <c r="G23" s="32"/>
      <c r="J23" s="32"/>
      <c r="L23" s="178"/>
      <c r="M23" s="32"/>
    </row>
    <row r="24" spans="1:13" ht="17.25">
      <c r="A24" s="23"/>
      <c r="B24" s="95"/>
      <c r="C24" s="122"/>
      <c r="D24" s="121"/>
      <c r="G24" s="32"/>
      <c r="J24" s="32"/>
      <c r="L24" s="178"/>
      <c r="M24" s="32"/>
    </row>
    <row r="25" spans="1:13" ht="17.25">
      <c r="A25" s="23"/>
      <c r="B25" s="95"/>
      <c r="C25" s="154"/>
      <c r="D25" s="121"/>
      <c r="G25" s="32"/>
      <c r="J25" s="32"/>
      <c r="L25" s="178"/>
      <c r="M25" s="32"/>
    </row>
  </sheetData>
  <sheetProtection/>
  <protectedRanges>
    <protectedRange sqref="C7" name="範囲5_1_1"/>
    <protectedRange sqref="C9" name="範囲5_3"/>
    <protectedRange sqref="C10" name="範囲5_3_1"/>
    <protectedRange sqref="C16" name="範囲5_3_2"/>
    <protectedRange sqref="C19" name="範囲5_3_1_1"/>
    <protectedRange sqref="N7" name="範囲6_1_1"/>
    <protectedRange sqref="N9" name="範囲6_3"/>
    <protectedRange sqref="N10" name="範囲6_3_1"/>
    <protectedRange sqref="N11" name="範囲11_1_1"/>
    <protectedRange sqref="N16" name="範囲6_3_2"/>
    <protectedRange sqref="N19" name="範囲6_3_1_1"/>
  </protectedRanges>
  <autoFilter ref="B4:N4"/>
  <mergeCells count="1">
    <mergeCell ref="B1:E1"/>
  </mergeCells>
  <dataValidations count="3">
    <dataValidation allowBlank="1" showInputMessage="1" showErrorMessage="1" imeMode="halfAlpha" sqref="C11"/>
    <dataValidation allowBlank="1" showInputMessage="1" showErrorMessage="1" promptTitle="氏名入力:" prompt="苗字と名前の間は全角で1コマ空けて下さい。&#10;&#10;入力内容がそのままプログラムに記載されます。&#10;&#10;参加者のいない欄は何も入力しないで下さい。" sqref="C7 C19 C16 C9:C10"/>
    <dataValidation allowBlank="1" showInputMessage="1" showErrorMessage="1" promptTitle="フリガナ:" prompt="全角カタカナで入力して下さい。" imeMode="fullKatakana" sqref="N7 N9:N10 N16 N19"/>
  </dataValidations>
  <printOptions/>
  <pageMargins left="0.7875" right="0.7875" top="0.39375" bottom="0.39375" header="0.5118055555555556" footer="0.5118055555555556"/>
  <pageSetup fitToHeight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6.00390625" style="1" customWidth="1"/>
    <col min="3" max="3" width="16.00390625" style="1" customWidth="1"/>
    <col min="4" max="4" width="24.75390625" style="1" customWidth="1"/>
    <col min="5" max="5" width="10.625" style="74" customWidth="1"/>
    <col min="6" max="6" width="6.75390625" style="74" customWidth="1"/>
    <col min="7" max="7" width="9.00390625" style="67" customWidth="1"/>
    <col min="8" max="8" width="10.625" style="72" customWidth="1"/>
    <col min="9" max="9" width="6.50390625" style="72" customWidth="1"/>
    <col min="10" max="10" width="9.00390625" style="67" customWidth="1"/>
    <col min="11" max="11" width="10.625" style="72" customWidth="1"/>
    <col min="12" max="13" width="9.00390625" style="67" customWidth="1"/>
    <col min="14" max="14" width="16.75390625" style="1" bestFit="1" customWidth="1"/>
    <col min="15" max="16384" width="9.00390625" style="1" customWidth="1"/>
  </cols>
  <sheetData>
    <row r="1" spans="2:6" ht="17.25">
      <c r="B1" s="300" t="s">
        <v>662</v>
      </c>
      <c r="C1" s="300"/>
      <c r="D1" s="300"/>
      <c r="E1" s="300"/>
      <c r="F1" s="149"/>
    </row>
    <row r="3" spans="1:13" ht="17.25">
      <c r="A3" s="1" t="s">
        <v>31</v>
      </c>
      <c r="E3" s="74" t="s">
        <v>18</v>
      </c>
      <c r="H3" s="72" t="s">
        <v>19</v>
      </c>
      <c r="K3" s="72" t="s">
        <v>20</v>
      </c>
      <c r="M3" s="67" t="s">
        <v>21</v>
      </c>
    </row>
    <row r="4" spans="1:12" ht="17.25">
      <c r="A4" s="1" t="s">
        <v>22</v>
      </c>
      <c r="B4" s="1" t="s">
        <v>23</v>
      </c>
      <c r="C4" s="1" t="s">
        <v>24</v>
      </c>
      <c r="D4" s="1" t="s">
        <v>25</v>
      </c>
      <c r="E4" s="74" t="s">
        <v>26</v>
      </c>
      <c r="F4" s="75" t="s">
        <v>236</v>
      </c>
      <c r="G4" s="67" t="s">
        <v>27</v>
      </c>
      <c r="H4" s="72" t="s">
        <v>28</v>
      </c>
      <c r="I4" s="75" t="s">
        <v>236</v>
      </c>
      <c r="J4" s="67" t="s">
        <v>27</v>
      </c>
      <c r="K4" s="72" t="s">
        <v>29</v>
      </c>
      <c r="L4" s="67" t="s">
        <v>27</v>
      </c>
    </row>
    <row r="5" spans="1:14" ht="17.25" customHeight="1">
      <c r="A5" s="174">
        <v>1</v>
      </c>
      <c r="B5" s="156" t="s">
        <v>331</v>
      </c>
      <c r="C5" s="157" t="s">
        <v>364</v>
      </c>
      <c r="D5" s="160" t="s">
        <v>376</v>
      </c>
      <c r="E5" s="54">
        <v>8.75</v>
      </c>
      <c r="F5" s="70" t="s">
        <v>907</v>
      </c>
      <c r="G5" s="55">
        <f>ROUND(25.4347*(25.5-E5*2.1)^1.34,0)</f>
        <v>353</v>
      </c>
      <c r="H5" s="61">
        <v>2.7</v>
      </c>
      <c r="I5" s="59" t="s">
        <v>908</v>
      </c>
      <c r="J5" s="55">
        <f>ROUND(0.14354*(100*H5-1.77)^1.385,0)</f>
        <v>331</v>
      </c>
      <c r="K5" s="61">
        <v>34.04</v>
      </c>
      <c r="L5" s="55">
        <f>ROUND(10.14*(K5-3)^1.02,0)</f>
        <v>337</v>
      </c>
      <c r="M5" s="55">
        <f>ROUND(G5+J5+L5,0)</f>
        <v>1021</v>
      </c>
      <c r="N5" s="186" t="s">
        <v>819</v>
      </c>
    </row>
    <row r="6" spans="1:14" ht="17.25" customHeight="1">
      <c r="A6" s="174">
        <v>2</v>
      </c>
      <c r="B6" s="180" t="s">
        <v>332</v>
      </c>
      <c r="C6" s="181" t="s">
        <v>354</v>
      </c>
      <c r="D6" s="182" t="s">
        <v>377</v>
      </c>
      <c r="E6" s="198"/>
      <c r="F6" s="199"/>
      <c r="G6" s="200"/>
      <c r="H6" s="197"/>
      <c r="I6" s="194"/>
      <c r="J6" s="200"/>
      <c r="K6" s="197"/>
      <c r="L6" s="200"/>
      <c r="M6" s="200"/>
      <c r="N6" s="182" t="s">
        <v>820</v>
      </c>
    </row>
    <row r="7" spans="1:14" ht="17.25" customHeight="1">
      <c r="A7" s="174">
        <v>3</v>
      </c>
      <c r="B7" s="156" t="s">
        <v>333</v>
      </c>
      <c r="C7" s="164" t="s">
        <v>247</v>
      </c>
      <c r="D7" s="165" t="s">
        <v>378</v>
      </c>
      <c r="E7" s="54">
        <v>8.52</v>
      </c>
      <c r="F7" s="70" t="s">
        <v>907</v>
      </c>
      <c r="G7" s="55">
        <f aca="true" t="shared" si="0" ref="G7:G17">ROUND(25.4347*(25.5-E7*2.1)^1.34,0)</f>
        <v>386</v>
      </c>
      <c r="H7" s="61">
        <v>3.28</v>
      </c>
      <c r="I7" s="59" t="s">
        <v>908</v>
      </c>
      <c r="J7" s="55">
        <f aca="true" t="shared" si="1" ref="J7:J17">ROUND(0.14354*(100*H7-1.77)^1.385,0)</f>
        <v>435</v>
      </c>
      <c r="K7" s="61">
        <v>33.22</v>
      </c>
      <c r="L7" s="55">
        <f aca="true" t="shared" si="2" ref="L7:L17">ROUND(10.14*(K7-3)^1.02,0)</f>
        <v>328</v>
      </c>
      <c r="M7" s="55">
        <f aca="true" t="shared" si="3" ref="M7:M17">ROUND(G7+J7+L7,0)</f>
        <v>1149</v>
      </c>
      <c r="N7" s="224" t="s">
        <v>821</v>
      </c>
    </row>
    <row r="8" spans="1:14" ht="17.25" customHeight="1">
      <c r="A8" s="174">
        <v>4</v>
      </c>
      <c r="B8" s="156" t="s">
        <v>334</v>
      </c>
      <c r="C8" s="157" t="s">
        <v>355</v>
      </c>
      <c r="D8" s="158" t="s">
        <v>379</v>
      </c>
      <c r="E8" s="54">
        <v>8.92</v>
      </c>
      <c r="F8" s="70" t="s">
        <v>907</v>
      </c>
      <c r="G8" s="55">
        <f t="shared" si="0"/>
        <v>330</v>
      </c>
      <c r="H8" s="61">
        <v>3.05</v>
      </c>
      <c r="I8" s="59" t="s">
        <v>907</v>
      </c>
      <c r="J8" s="55">
        <f t="shared" si="1"/>
        <v>393</v>
      </c>
      <c r="K8" s="61">
        <v>29.7</v>
      </c>
      <c r="L8" s="55">
        <f t="shared" si="2"/>
        <v>289</v>
      </c>
      <c r="M8" s="55">
        <f t="shared" si="3"/>
        <v>1012</v>
      </c>
      <c r="N8" s="186" t="s">
        <v>822</v>
      </c>
    </row>
    <row r="9" spans="1:14" ht="17.25" customHeight="1">
      <c r="A9" s="174">
        <v>5</v>
      </c>
      <c r="B9" s="156" t="s">
        <v>335</v>
      </c>
      <c r="C9" s="157" t="s">
        <v>356</v>
      </c>
      <c r="D9" s="160" t="s">
        <v>380</v>
      </c>
      <c r="E9" s="54">
        <v>8.81</v>
      </c>
      <c r="F9" s="70" t="s">
        <v>907</v>
      </c>
      <c r="G9" s="55">
        <f t="shared" si="0"/>
        <v>345</v>
      </c>
      <c r="H9" s="61">
        <v>2.55</v>
      </c>
      <c r="I9" s="59" t="s">
        <v>909</v>
      </c>
      <c r="J9" s="55">
        <f t="shared" si="1"/>
        <v>306</v>
      </c>
      <c r="K9" s="61">
        <v>25.3</v>
      </c>
      <c r="L9" s="55">
        <f t="shared" si="2"/>
        <v>241</v>
      </c>
      <c r="M9" s="55">
        <f t="shared" si="3"/>
        <v>892</v>
      </c>
      <c r="N9" s="158" t="s">
        <v>823</v>
      </c>
    </row>
    <row r="10" spans="1:14" ht="17.25" customHeight="1">
      <c r="A10" s="174">
        <v>6</v>
      </c>
      <c r="B10" s="156" t="s">
        <v>336</v>
      </c>
      <c r="C10" s="157" t="s">
        <v>357</v>
      </c>
      <c r="D10" s="159" t="s">
        <v>381</v>
      </c>
      <c r="E10" s="54">
        <v>9.43</v>
      </c>
      <c r="F10" s="70" t="s">
        <v>907</v>
      </c>
      <c r="G10" s="55">
        <f t="shared" si="0"/>
        <v>262</v>
      </c>
      <c r="H10" s="61">
        <v>2.37</v>
      </c>
      <c r="I10" s="59" t="s">
        <v>907</v>
      </c>
      <c r="J10" s="55">
        <f t="shared" si="1"/>
        <v>276</v>
      </c>
      <c r="K10" s="61">
        <v>15.4</v>
      </c>
      <c r="L10" s="55">
        <f t="shared" si="2"/>
        <v>132</v>
      </c>
      <c r="M10" s="55">
        <f t="shared" si="3"/>
        <v>670</v>
      </c>
      <c r="N10" s="158" t="s">
        <v>824</v>
      </c>
    </row>
    <row r="11" spans="1:14" ht="17.25" customHeight="1">
      <c r="A11" s="174">
        <v>7</v>
      </c>
      <c r="B11" s="156" t="s">
        <v>337</v>
      </c>
      <c r="C11" s="157" t="s">
        <v>358</v>
      </c>
      <c r="D11" s="160" t="s">
        <v>382</v>
      </c>
      <c r="E11" s="54">
        <v>8.5</v>
      </c>
      <c r="F11" s="70" t="s">
        <v>909</v>
      </c>
      <c r="G11" s="55">
        <f t="shared" si="0"/>
        <v>389</v>
      </c>
      <c r="H11" s="61">
        <v>3.25</v>
      </c>
      <c r="I11" s="59" t="s">
        <v>910</v>
      </c>
      <c r="J11" s="55">
        <f t="shared" si="1"/>
        <v>429</v>
      </c>
      <c r="K11" s="61">
        <v>36.78</v>
      </c>
      <c r="L11" s="55">
        <f t="shared" si="2"/>
        <v>368</v>
      </c>
      <c r="M11" s="55">
        <f t="shared" si="3"/>
        <v>1186</v>
      </c>
      <c r="N11" s="188" t="s">
        <v>825</v>
      </c>
    </row>
    <row r="12" spans="1:14" ht="17.25" customHeight="1">
      <c r="A12" s="174">
        <v>8</v>
      </c>
      <c r="B12" s="156" t="s">
        <v>338</v>
      </c>
      <c r="C12" s="157" t="s">
        <v>359</v>
      </c>
      <c r="D12" s="158" t="s">
        <v>383</v>
      </c>
      <c r="E12" s="54">
        <v>8.31</v>
      </c>
      <c r="F12" s="70" t="s">
        <v>909</v>
      </c>
      <c r="G12" s="55">
        <f t="shared" si="0"/>
        <v>416</v>
      </c>
      <c r="H12" s="61">
        <v>3.08</v>
      </c>
      <c r="I12" s="59" t="s">
        <v>908</v>
      </c>
      <c r="J12" s="55">
        <f t="shared" si="1"/>
        <v>398</v>
      </c>
      <c r="K12" s="61">
        <v>31.76</v>
      </c>
      <c r="L12" s="55">
        <f t="shared" si="2"/>
        <v>312</v>
      </c>
      <c r="M12" s="55">
        <f t="shared" si="3"/>
        <v>1126</v>
      </c>
      <c r="N12" s="159" t="s">
        <v>826</v>
      </c>
    </row>
    <row r="13" spans="1:14" ht="17.25" customHeight="1">
      <c r="A13" s="174">
        <v>9</v>
      </c>
      <c r="B13" s="156" t="s">
        <v>339</v>
      </c>
      <c r="C13" s="157" t="s">
        <v>360</v>
      </c>
      <c r="D13" s="158" t="s">
        <v>384</v>
      </c>
      <c r="E13" s="54">
        <v>8.33</v>
      </c>
      <c r="F13" s="70" t="s">
        <v>270</v>
      </c>
      <c r="G13" s="55">
        <f t="shared" si="0"/>
        <v>413</v>
      </c>
      <c r="H13" s="61">
        <v>3.48</v>
      </c>
      <c r="I13" s="59" t="s">
        <v>907</v>
      </c>
      <c r="J13" s="55">
        <f t="shared" si="1"/>
        <v>472</v>
      </c>
      <c r="K13" s="61">
        <v>40.14</v>
      </c>
      <c r="L13" s="55">
        <f t="shared" si="2"/>
        <v>405</v>
      </c>
      <c r="M13" s="55">
        <f t="shared" si="3"/>
        <v>1290</v>
      </c>
      <c r="N13" s="158" t="s">
        <v>827</v>
      </c>
    </row>
    <row r="14" spans="1:14" ht="17.25" customHeight="1">
      <c r="A14" s="174">
        <v>10</v>
      </c>
      <c r="B14" s="156" t="s">
        <v>340</v>
      </c>
      <c r="C14" s="157" t="s">
        <v>361</v>
      </c>
      <c r="D14" s="158" t="s">
        <v>381</v>
      </c>
      <c r="E14" s="54">
        <v>8.57</v>
      </c>
      <c r="F14" s="70" t="s">
        <v>270</v>
      </c>
      <c r="G14" s="55">
        <f t="shared" si="0"/>
        <v>379</v>
      </c>
      <c r="H14" s="61">
        <v>3.24</v>
      </c>
      <c r="I14" s="59" t="s">
        <v>907</v>
      </c>
      <c r="J14" s="55">
        <f t="shared" si="1"/>
        <v>427</v>
      </c>
      <c r="K14" s="61">
        <v>29.17</v>
      </c>
      <c r="L14" s="55">
        <f t="shared" si="2"/>
        <v>283</v>
      </c>
      <c r="M14" s="55">
        <f t="shared" si="3"/>
        <v>1089</v>
      </c>
      <c r="N14" s="158" t="s">
        <v>828</v>
      </c>
    </row>
    <row r="15" spans="1:14" ht="17.25" customHeight="1">
      <c r="A15" s="174">
        <v>11</v>
      </c>
      <c r="B15" s="156" t="s">
        <v>341</v>
      </c>
      <c r="C15" s="157" t="s">
        <v>362</v>
      </c>
      <c r="D15" s="160" t="s">
        <v>385</v>
      </c>
      <c r="E15" s="54">
        <v>9.04</v>
      </c>
      <c r="F15" s="70" t="s">
        <v>270</v>
      </c>
      <c r="G15" s="55">
        <f t="shared" si="0"/>
        <v>313</v>
      </c>
      <c r="H15" s="61">
        <v>2.64</v>
      </c>
      <c r="I15" s="59" t="s">
        <v>908</v>
      </c>
      <c r="J15" s="55">
        <f t="shared" si="1"/>
        <v>321</v>
      </c>
      <c r="K15" s="61">
        <v>29.73</v>
      </c>
      <c r="L15" s="55">
        <f t="shared" si="2"/>
        <v>289</v>
      </c>
      <c r="M15" s="55">
        <f t="shared" si="3"/>
        <v>923</v>
      </c>
      <c r="N15" s="188" t="s">
        <v>829</v>
      </c>
    </row>
    <row r="16" spans="1:14" ht="17.25" customHeight="1">
      <c r="A16" s="174">
        <v>12</v>
      </c>
      <c r="B16" s="156" t="s">
        <v>342</v>
      </c>
      <c r="C16" s="164" t="s">
        <v>363</v>
      </c>
      <c r="D16" s="165" t="s">
        <v>386</v>
      </c>
      <c r="E16" s="54">
        <v>8.15</v>
      </c>
      <c r="F16" s="70" t="s">
        <v>270</v>
      </c>
      <c r="G16" s="55">
        <f t="shared" si="0"/>
        <v>439</v>
      </c>
      <c r="H16" s="61">
        <v>3.83</v>
      </c>
      <c r="I16" s="59" t="s">
        <v>900</v>
      </c>
      <c r="J16" s="55">
        <f t="shared" si="1"/>
        <v>539</v>
      </c>
      <c r="K16" s="61">
        <v>37.25</v>
      </c>
      <c r="L16" s="55">
        <f t="shared" si="2"/>
        <v>373</v>
      </c>
      <c r="M16" s="55">
        <f t="shared" si="3"/>
        <v>1351</v>
      </c>
      <c r="N16" s="224" t="s">
        <v>830</v>
      </c>
    </row>
    <row r="17" spans="1:14" ht="17.25" customHeight="1">
      <c r="A17" s="174">
        <v>13</v>
      </c>
      <c r="B17" s="156" t="s">
        <v>343</v>
      </c>
      <c r="C17" s="157" t="s">
        <v>365</v>
      </c>
      <c r="D17" s="158" t="s">
        <v>387</v>
      </c>
      <c r="E17" s="54">
        <v>9.11</v>
      </c>
      <c r="F17" s="70" t="s">
        <v>907</v>
      </c>
      <c r="G17" s="55">
        <f t="shared" si="0"/>
        <v>304</v>
      </c>
      <c r="H17" s="61">
        <v>2.84</v>
      </c>
      <c r="I17" s="59" t="s">
        <v>910</v>
      </c>
      <c r="J17" s="55">
        <f t="shared" si="1"/>
        <v>356</v>
      </c>
      <c r="K17" s="61">
        <v>26.39</v>
      </c>
      <c r="L17" s="55">
        <f t="shared" si="2"/>
        <v>253</v>
      </c>
      <c r="M17" s="55">
        <f t="shared" si="3"/>
        <v>913</v>
      </c>
      <c r="N17" s="158" t="s">
        <v>831</v>
      </c>
    </row>
    <row r="18" spans="1:14" ht="17.25" customHeight="1">
      <c r="A18" s="174">
        <v>14</v>
      </c>
      <c r="B18" s="180" t="s">
        <v>344</v>
      </c>
      <c r="C18" s="201" t="s">
        <v>366</v>
      </c>
      <c r="D18" s="202" t="s">
        <v>388</v>
      </c>
      <c r="E18" s="198"/>
      <c r="F18" s="199"/>
      <c r="G18" s="200"/>
      <c r="H18" s="197"/>
      <c r="I18" s="194"/>
      <c r="J18" s="200"/>
      <c r="K18" s="197"/>
      <c r="L18" s="200"/>
      <c r="M18" s="200"/>
      <c r="N18" s="182" t="s">
        <v>832</v>
      </c>
    </row>
    <row r="19" spans="1:14" ht="17.25" customHeight="1">
      <c r="A19" s="174">
        <v>15</v>
      </c>
      <c r="B19" s="156" t="s">
        <v>345</v>
      </c>
      <c r="C19" s="157" t="s">
        <v>367</v>
      </c>
      <c r="D19" s="158" t="s">
        <v>389</v>
      </c>
      <c r="E19" s="54">
        <v>8.68</v>
      </c>
      <c r="F19" s="70" t="s">
        <v>272</v>
      </c>
      <c r="G19" s="55">
        <f aca="true" t="shared" si="4" ref="G19:G27">ROUND(25.4347*(25.5-E19*2.1)^1.34,0)</f>
        <v>363</v>
      </c>
      <c r="H19" s="61">
        <v>3.13</v>
      </c>
      <c r="I19" s="59" t="s">
        <v>911</v>
      </c>
      <c r="J19" s="55">
        <f aca="true" t="shared" si="5" ref="J19:J27">ROUND(0.14354*(100*H19-1.77)^1.385,0)</f>
        <v>407</v>
      </c>
      <c r="K19" s="61">
        <v>26.03</v>
      </c>
      <c r="L19" s="55">
        <f aca="true" t="shared" si="6" ref="L19:L27">ROUND(10.14*(K19-3)^1.02,0)</f>
        <v>249</v>
      </c>
      <c r="M19" s="55">
        <f aca="true" t="shared" si="7" ref="M19:M27">ROUND(G19+J19+L19,0)</f>
        <v>1019</v>
      </c>
      <c r="N19" s="186" t="s">
        <v>833</v>
      </c>
    </row>
    <row r="20" spans="1:14" ht="17.25" customHeight="1">
      <c r="A20" s="174">
        <v>16</v>
      </c>
      <c r="B20" s="156" t="s">
        <v>346</v>
      </c>
      <c r="C20" s="157" t="s">
        <v>368</v>
      </c>
      <c r="D20" s="158" t="s">
        <v>379</v>
      </c>
      <c r="E20" s="54">
        <v>8.46</v>
      </c>
      <c r="F20" s="70" t="s">
        <v>272</v>
      </c>
      <c r="G20" s="55">
        <f t="shared" si="4"/>
        <v>394</v>
      </c>
      <c r="H20" s="61">
        <v>3.27</v>
      </c>
      <c r="I20" s="59" t="s">
        <v>909</v>
      </c>
      <c r="J20" s="55">
        <f t="shared" si="5"/>
        <v>433</v>
      </c>
      <c r="K20" s="61">
        <v>37.02</v>
      </c>
      <c r="L20" s="55">
        <f t="shared" si="6"/>
        <v>370</v>
      </c>
      <c r="M20" s="55">
        <f t="shared" si="7"/>
        <v>1197</v>
      </c>
      <c r="N20" s="158" t="s">
        <v>834</v>
      </c>
    </row>
    <row r="21" spans="1:14" ht="17.25" customHeight="1">
      <c r="A21" s="174">
        <v>17</v>
      </c>
      <c r="B21" s="156" t="s">
        <v>347</v>
      </c>
      <c r="C21" s="157" t="s">
        <v>369</v>
      </c>
      <c r="D21" s="160" t="s">
        <v>390</v>
      </c>
      <c r="E21" s="54">
        <v>8.67</v>
      </c>
      <c r="F21" s="70" t="s">
        <v>272</v>
      </c>
      <c r="G21" s="55">
        <f t="shared" si="4"/>
        <v>365</v>
      </c>
      <c r="H21" s="61">
        <v>3.17</v>
      </c>
      <c r="I21" s="59" t="s">
        <v>906</v>
      </c>
      <c r="J21" s="55">
        <f t="shared" si="5"/>
        <v>415</v>
      </c>
      <c r="K21" s="61">
        <v>27.8</v>
      </c>
      <c r="L21" s="55">
        <f t="shared" si="6"/>
        <v>268</v>
      </c>
      <c r="M21" s="55">
        <f t="shared" si="7"/>
        <v>1048</v>
      </c>
      <c r="N21" s="225" t="s">
        <v>835</v>
      </c>
    </row>
    <row r="22" spans="1:14" ht="17.25" customHeight="1">
      <c r="A22" s="174">
        <v>18</v>
      </c>
      <c r="B22" s="156" t="s">
        <v>348</v>
      </c>
      <c r="C22" s="157" t="s">
        <v>370</v>
      </c>
      <c r="D22" s="160" t="s">
        <v>391</v>
      </c>
      <c r="E22" s="54">
        <v>9.79</v>
      </c>
      <c r="F22" s="70" t="s">
        <v>272</v>
      </c>
      <c r="G22" s="55">
        <f t="shared" si="4"/>
        <v>216</v>
      </c>
      <c r="H22" s="61">
        <v>2.68</v>
      </c>
      <c r="I22" s="59" t="s">
        <v>908</v>
      </c>
      <c r="J22" s="55">
        <f t="shared" si="5"/>
        <v>328</v>
      </c>
      <c r="K22" s="61">
        <v>26.13</v>
      </c>
      <c r="L22" s="55">
        <f t="shared" si="6"/>
        <v>250</v>
      </c>
      <c r="M22" s="55">
        <f t="shared" si="7"/>
        <v>794</v>
      </c>
      <c r="N22" s="188" t="s">
        <v>836</v>
      </c>
    </row>
    <row r="23" spans="1:14" ht="17.25" customHeight="1">
      <c r="A23" s="174">
        <v>19</v>
      </c>
      <c r="B23" s="156" t="s">
        <v>349</v>
      </c>
      <c r="C23" s="157" t="s">
        <v>371</v>
      </c>
      <c r="D23" s="158" t="s">
        <v>384</v>
      </c>
      <c r="E23" s="54">
        <v>8.94</v>
      </c>
      <c r="F23" s="70" t="s">
        <v>911</v>
      </c>
      <c r="G23" s="55">
        <f t="shared" si="4"/>
        <v>327</v>
      </c>
      <c r="H23" s="61">
        <v>2.74</v>
      </c>
      <c r="I23" s="59" t="s">
        <v>912</v>
      </c>
      <c r="J23" s="55">
        <f t="shared" si="5"/>
        <v>338</v>
      </c>
      <c r="K23" s="61">
        <v>22.6</v>
      </c>
      <c r="L23" s="55">
        <f t="shared" si="6"/>
        <v>211</v>
      </c>
      <c r="M23" s="55">
        <f t="shared" si="7"/>
        <v>876</v>
      </c>
      <c r="N23" s="186" t="s">
        <v>837</v>
      </c>
    </row>
    <row r="24" spans="1:14" ht="17.25" customHeight="1">
      <c r="A24" s="174">
        <v>20</v>
      </c>
      <c r="B24" s="156" t="s">
        <v>350</v>
      </c>
      <c r="C24" s="157" t="s">
        <v>372</v>
      </c>
      <c r="D24" s="160" t="s">
        <v>392</v>
      </c>
      <c r="E24" s="54">
        <v>8.55</v>
      </c>
      <c r="F24" s="70" t="s">
        <v>911</v>
      </c>
      <c r="G24" s="55">
        <f t="shared" si="4"/>
        <v>381</v>
      </c>
      <c r="H24" s="61">
        <v>3</v>
      </c>
      <c r="I24" s="59" t="s">
        <v>910</v>
      </c>
      <c r="J24" s="55">
        <f t="shared" si="5"/>
        <v>384</v>
      </c>
      <c r="K24" s="61">
        <v>30.9</v>
      </c>
      <c r="L24" s="55">
        <f t="shared" si="6"/>
        <v>302</v>
      </c>
      <c r="M24" s="55">
        <f t="shared" si="7"/>
        <v>1067</v>
      </c>
      <c r="N24" s="186" t="s">
        <v>838</v>
      </c>
    </row>
    <row r="25" spans="1:14" ht="17.25" customHeight="1">
      <c r="A25" s="174">
        <v>21</v>
      </c>
      <c r="B25" s="156" t="s">
        <v>351</v>
      </c>
      <c r="C25" s="157" t="s">
        <v>373</v>
      </c>
      <c r="D25" s="158" t="s">
        <v>381</v>
      </c>
      <c r="E25" s="54">
        <v>8.51</v>
      </c>
      <c r="F25" s="70" t="s">
        <v>271</v>
      </c>
      <c r="G25" s="55">
        <f t="shared" si="4"/>
        <v>387</v>
      </c>
      <c r="H25" s="61">
        <v>3.3</v>
      </c>
      <c r="I25" s="59" t="s">
        <v>908</v>
      </c>
      <c r="J25" s="55">
        <f t="shared" si="5"/>
        <v>438</v>
      </c>
      <c r="K25" s="61">
        <v>35.56</v>
      </c>
      <c r="L25" s="55">
        <f t="shared" si="6"/>
        <v>354</v>
      </c>
      <c r="M25" s="55">
        <f t="shared" si="7"/>
        <v>1179</v>
      </c>
      <c r="N25" s="158" t="s">
        <v>839</v>
      </c>
    </row>
    <row r="26" spans="1:14" ht="17.25" customHeight="1">
      <c r="A26" s="174">
        <v>22</v>
      </c>
      <c r="B26" s="156" t="s">
        <v>352</v>
      </c>
      <c r="C26" s="157" t="s">
        <v>374</v>
      </c>
      <c r="D26" s="158" t="s">
        <v>387</v>
      </c>
      <c r="E26" s="54">
        <v>9.85</v>
      </c>
      <c r="F26" s="70" t="s">
        <v>271</v>
      </c>
      <c r="G26" s="55">
        <f t="shared" si="4"/>
        <v>209</v>
      </c>
      <c r="H26" s="61">
        <v>2.49</v>
      </c>
      <c r="I26" s="59" t="s">
        <v>900</v>
      </c>
      <c r="J26" s="55">
        <f t="shared" si="5"/>
        <v>296</v>
      </c>
      <c r="K26" s="61">
        <v>26.23</v>
      </c>
      <c r="L26" s="55">
        <f t="shared" si="6"/>
        <v>251</v>
      </c>
      <c r="M26" s="55">
        <f t="shared" si="7"/>
        <v>756</v>
      </c>
      <c r="N26" s="186" t="s">
        <v>840</v>
      </c>
    </row>
    <row r="27" spans="1:14" ht="17.25" customHeight="1">
      <c r="A27" s="174">
        <v>23</v>
      </c>
      <c r="B27" s="156" t="s">
        <v>353</v>
      </c>
      <c r="C27" s="157" t="s">
        <v>375</v>
      </c>
      <c r="D27" s="158" t="s">
        <v>383</v>
      </c>
      <c r="E27" s="54">
        <v>7.8</v>
      </c>
      <c r="F27" s="70" t="s">
        <v>271</v>
      </c>
      <c r="G27" s="55">
        <f t="shared" si="4"/>
        <v>492</v>
      </c>
      <c r="H27" s="61">
        <v>3.64</v>
      </c>
      <c r="I27" s="59" t="s">
        <v>908</v>
      </c>
      <c r="J27" s="55">
        <f t="shared" si="5"/>
        <v>503</v>
      </c>
      <c r="K27" s="61">
        <v>30.04</v>
      </c>
      <c r="L27" s="55">
        <f t="shared" si="6"/>
        <v>293</v>
      </c>
      <c r="M27" s="55">
        <f t="shared" si="7"/>
        <v>1288</v>
      </c>
      <c r="N27" s="158" t="s">
        <v>841</v>
      </c>
    </row>
    <row r="28" spans="1:11" ht="17.25" customHeight="1">
      <c r="A28" s="149"/>
      <c r="B28" s="166"/>
      <c r="C28" s="161"/>
      <c r="D28" s="161"/>
      <c r="E28" s="123"/>
      <c r="F28" s="124"/>
      <c r="H28" s="125"/>
      <c r="I28" s="120"/>
      <c r="K28" s="125"/>
    </row>
    <row r="29" spans="1:11" ht="17.25" customHeight="1">
      <c r="A29" s="149"/>
      <c r="B29" s="166"/>
      <c r="C29" s="162"/>
      <c r="D29" s="162"/>
      <c r="E29" s="123"/>
      <c r="F29" s="124"/>
      <c r="H29" s="125"/>
      <c r="I29" s="120"/>
      <c r="K29" s="125"/>
    </row>
    <row r="30" spans="1:11" ht="17.25" customHeight="1">
      <c r="A30" s="149"/>
      <c r="B30" s="120"/>
      <c r="C30" s="155"/>
      <c r="D30" s="122"/>
      <c r="E30" s="123"/>
      <c r="F30" s="124"/>
      <c r="H30" s="125"/>
      <c r="I30" s="120"/>
      <c r="K30" s="125"/>
    </row>
    <row r="31" spans="1:4" ht="17.25">
      <c r="A31" s="149"/>
      <c r="B31" s="120"/>
      <c r="C31" s="155"/>
      <c r="D31" s="122"/>
    </row>
    <row r="32" spans="1:4" ht="17.25">
      <c r="A32" s="149"/>
      <c r="C32" s="23"/>
      <c r="D32" s="23"/>
    </row>
    <row r="33" spans="1:4" ht="17.25">
      <c r="A33" s="149"/>
      <c r="C33" s="23"/>
      <c r="D33" s="23"/>
    </row>
    <row r="34" spans="1:4" ht="17.25">
      <c r="A34" s="149"/>
      <c r="C34" s="23"/>
      <c r="D34" s="23"/>
    </row>
    <row r="35" spans="1:4" ht="17.25">
      <c r="A35" s="149"/>
      <c r="C35" s="23"/>
      <c r="D35" s="23"/>
    </row>
    <row r="36" spans="1:4" ht="17.25">
      <c r="A36" s="149"/>
      <c r="C36" s="23"/>
      <c r="D36" s="23"/>
    </row>
    <row r="37" spans="1:4" ht="17.25">
      <c r="A37" s="149"/>
      <c r="C37" s="23"/>
      <c r="D37" s="23"/>
    </row>
    <row r="38" spans="1:4" ht="17.25">
      <c r="A38" s="149"/>
      <c r="C38" s="23"/>
      <c r="D38" s="23"/>
    </row>
    <row r="39" spans="1:4" ht="17.25">
      <c r="A39" s="149"/>
      <c r="C39" s="23"/>
      <c r="D39" s="23"/>
    </row>
    <row r="40" spans="1:4" ht="17.25">
      <c r="A40" s="149"/>
      <c r="C40" s="23"/>
      <c r="D40" s="23"/>
    </row>
  </sheetData>
  <sheetProtection/>
  <protectedRanges>
    <protectedRange sqref="C7" name="範囲5_2_2"/>
    <protectedRange sqref="C8" name="範囲5_3_2"/>
    <protectedRange sqref="C16" name="範囲5_2"/>
    <protectedRange sqref="C5" name="範囲5_3_1_1"/>
    <protectedRange sqref="C19" name="範囲5_1_3"/>
    <protectedRange sqref="C23" name="範囲5_1_2"/>
    <protectedRange sqref="C24" name="範囲5_2_1"/>
    <protectedRange sqref="C26" name="範囲5_1_4"/>
    <protectedRange sqref="D7" name="範囲6_2_4"/>
    <protectedRange sqref="D16" name="範囲6_2_2"/>
    <protectedRange sqref="N5" name="範囲6_3_1_1"/>
    <protectedRange sqref="N7" name="範囲6_2_3"/>
    <protectedRange sqref="N8" name="範囲6_3_2"/>
    <protectedRange sqref="N16" name="範囲6_2"/>
    <protectedRange sqref="N19" name="範囲6_1_3"/>
    <protectedRange sqref="N23" name="範囲6_1_2"/>
    <protectedRange sqref="N24" name="範囲6_2_1"/>
    <protectedRange sqref="N26" name="範囲6_1_4"/>
  </protectedRanges>
  <autoFilter ref="B4:N4"/>
  <mergeCells count="1">
    <mergeCell ref="B1:E1"/>
  </mergeCells>
  <dataValidations count="2">
    <dataValidation allowBlank="1" showInputMessage="1" showErrorMessage="1" promptTitle="氏名入力:" prompt="苗字と名前の間は全角で1コマ空けて下さい。&#10;&#10;入力内容がそのままプログラムに記載されます。&#10;&#10;参加者のいない欄は何も入力しないで下さい。" sqref="C7:C8 C16 C5 C19 C23:C24 C26"/>
    <dataValidation allowBlank="1" showInputMessage="1" showErrorMessage="1" promptTitle="フリガナ:" prompt="全角カタカナで入力して下さい。" imeMode="fullKatakana" sqref="D7 D16 N5 N7:N8 N16 N19 N23:N24 N26"/>
  </dataValidations>
  <printOptions/>
  <pageMargins left="0.7875" right="0.7875" top="0.39375" bottom="0.39375" header="0.5118055555555556" footer="0.5118055555555556"/>
  <pageSetup fitToHeight="0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6.125" style="1" customWidth="1"/>
    <col min="3" max="3" width="16.375" style="1" customWidth="1"/>
    <col min="4" max="4" width="24.875" style="1" customWidth="1"/>
    <col min="5" max="5" width="10.625" style="74" customWidth="1"/>
    <col min="6" max="6" width="6.00390625" style="74" customWidth="1"/>
    <col min="7" max="7" width="9.00390625" style="67" customWidth="1"/>
    <col min="8" max="8" width="10.625" style="72" customWidth="1"/>
    <col min="9" max="9" width="6.50390625" style="72" customWidth="1"/>
    <col min="10" max="10" width="9.00390625" style="67" customWidth="1"/>
    <col min="11" max="11" width="10.625" style="72" customWidth="1"/>
    <col min="12" max="13" width="9.00390625" style="67" customWidth="1"/>
    <col min="14" max="14" width="12.625" style="1" bestFit="1" customWidth="1"/>
    <col min="15" max="16384" width="9.00390625" style="1" customWidth="1"/>
  </cols>
  <sheetData>
    <row r="1" spans="2:6" ht="17.25">
      <c r="B1" s="300" t="s">
        <v>661</v>
      </c>
      <c r="C1" s="300"/>
      <c r="D1" s="300"/>
      <c r="E1" s="300"/>
      <c r="F1" s="149"/>
    </row>
    <row r="3" spans="1:13" ht="17.25">
      <c r="A3" s="1" t="s">
        <v>31</v>
      </c>
      <c r="E3" s="74" t="s">
        <v>18</v>
      </c>
      <c r="H3" s="72" t="s">
        <v>19</v>
      </c>
      <c r="K3" s="72" t="s">
        <v>20</v>
      </c>
      <c r="M3" s="67" t="s">
        <v>21</v>
      </c>
    </row>
    <row r="4" spans="1:12" ht="17.25">
      <c r="A4" s="1" t="s">
        <v>30</v>
      </c>
      <c r="B4" s="1" t="s">
        <v>23</v>
      </c>
      <c r="C4" s="1" t="s">
        <v>24</v>
      </c>
      <c r="D4" s="1" t="s">
        <v>25</v>
      </c>
      <c r="E4" s="74" t="s">
        <v>26</v>
      </c>
      <c r="F4" s="75" t="s">
        <v>236</v>
      </c>
      <c r="G4" s="67" t="s">
        <v>27</v>
      </c>
      <c r="H4" s="72" t="s">
        <v>28</v>
      </c>
      <c r="I4" s="75" t="s">
        <v>236</v>
      </c>
      <c r="J4" s="67" t="s">
        <v>27</v>
      </c>
      <c r="K4" s="72" t="s">
        <v>29</v>
      </c>
      <c r="L4" s="67" t="s">
        <v>27</v>
      </c>
    </row>
    <row r="5" spans="1:14" ht="17.25" customHeight="1">
      <c r="A5" s="149">
        <v>1</v>
      </c>
      <c r="B5" s="180" t="s">
        <v>612</v>
      </c>
      <c r="C5" s="181" t="s">
        <v>613</v>
      </c>
      <c r="D5" s="182" t="s">
        <v>614</v>
      </c>
      <c r="E5" s="198"/>
      <c r="F5" s="199"/>
      <c r="G5" s="200"/>
      <c r="H5" s="197"/>
      <c r="I5" s="194"/>
      <c r="J5" s="200"/>
      <c r="K5" s="197"/>
      <c r="L5" s="200"/>
      <c r="M5" s="200"/>
      <c r="N5" s="182" t="s">
        <v>842</v>
      </c>
    </row>
    <row r="6" spans="1:14" ht="17.25">
      <c r="A6" s="149">
        <v>2</v>
      </c>
      <c r="B6" s="156" t="s">
        <v>615</v>
      </c>
      <c r="C6" s="157" t="s">
        <v>616</v>
      </c>
      <c r="D6" s="158" t="s">
        <v>617</v>
      </c>
      <c r="E6" s="54">
        <v>8.81</v>
      </c>
      <c r="F6" s="70" t="s">
        <v>725</v>
      </c>
      <c r="G6" s="55">
        <f aca="true" t="shared" si="0" ref="G6:G24">ROUND(25.4347*(26.9-E6*2.3)^1.34,0)</f>
        <v>321</v>
      </c>
      <c r="H6" s="61">
        <v>2.94</v>
      </c>
      <c r="I6" s="59" t="s">
        <v>909</v>
      </c>
      <c r="J6" s="55">
        <f aca="true" t="shared" si="1" ref="J6:J24">ROUND(0.188807*(100*H6-1.58)^1.37,0)</f>
        <v>451</v>
      </c>
      <c r="K6" s="61">
        <v>20</v>
      </c>
      <c r="L6" s="55">
        <f aca="true" t="shared" si="2" ref="L6:L24">ROUND(15.9809*(K6-2),0)</f>
        <v>288</v>
      </c>
      <c r="M6" s="55">
        <f aca="true" t="shared" si="3" ref="M6:M24">ROUND(G6+J6+L6,0)</f>
        <v>1060</v>
      </c>
      <c r="N6" s="158" t="s">
        <v>843</v>
      </c>
    </row>
    <row r="7" spans="1:14" ht="17.25">
      <c r="A7" s="149">
        <v>3</v>
      </c>
      <c r="B7" s="156" t="s">
        <v>618</v>
      </c>
      <c r="C7" s="157" t="s">
        <v>619</v>
      </c>
      <c r="D7" s="158" t="s">
        <v>620</v>
      </c>
      <c r="E7" s="54">
        <v>9.1</v>
      </c>
      <c r="F7" s="70" t="s">
        <v>725</v>
      </c>
      <c r="G7" s="55">
        <f t="shared" si="0"/>
        <v>279</v>
      </c>
      <c r="H7" s="61">
        <v>2.64</v>
      </c>
      <c r="I7" s="59" t="s">
        <v>910</v>
      </c>
      <c r="J7" s="55">
        <f t="shared" si="1"/>
        <v>389</v>
      </c>
      <c r="K7" s="61">
        <v>29.32</v>
      </c>
      <c r="L7" s="55">
        <f t="shared" si="2"/>
        <v>437</v>
      </c>
      <c r="M7" s="55">
        <f t="shared" si="3"/>
        <v>1105</v>
      </c>
      <c r="N7" s="158" t="s">
        <v>844</v>
      </c>
    </row>
    <row r="8" spans="1:14" ht="17.25">
      <c r="A8" s="149">
        <v>4</v>
      </c>
      <c r="B8" s="156" t="s">
        <v>621</v>
      </c>
      <c r="C8" s="157" t="s">
        <v>622</v>
      </c>
      <c r="D8" s="158" t="s">
        <v>614</v>
      </c>
      <c r="E8" s="54">
        <v>9.07</v>
      </c>
      <c r="F8" s="70" t="s">
        <v>723</v>
      </c>
      <c r="G8" s="55">
        <f t="shared" si="0"/>
        <v>283</v>
      </c>
      <c r="H8" s="61">
        <v>2.46</v>
      </c>
      <c r="I8" s="59" t="s">
        <v>909</v>
      </c>
      <c r="J8" s="55">
        <f t="shared" si="1"/>
        <v>353</v>
      </c>
      <c r="K8" s="61">
        <v>17.13</v>
      </c>
      <c r="L8" s="55">
        <f t="shared" si="2"/>
        <v>242</v>
      </c>
      <c r="M8" s="55">
        <f t="shared" si="3"/>
        <v>878</v>
      </c>
      <c r="N8" s="186" t="s">
        <v>845</v>
      </c>
    </row>
    <row r="9" spans="1:14" ht="17.25">
      <c r="A9" s="149">
        <v>5</v>
      </c>
      <c r="B9" s="156" t="s">
        <v>623</v>
      </c>
      <c r="C9" s="157" t="s">
        <v>624</v>
      </c>
      <c r="D9" s="160" t="s">
        <v>625</v>
      </c>
      <c r="E9" s="54">
        <v>9.04</v>
      </c>
      <c r="F9" s="70" t="s">
        <v>723</v>
      </c>
      <c r="G9" s="55">
        <f t="shared" si="0"/>
        <v>287</v>
      </c>
      <c r="H9" s="61">
        <v>2.22</v>
      </c>
      <c r="I9" s="59" t="s">
        <v>908</v>
      </c>
      <c r="J9" s="55">
        <f t="shared" si="1"/>
        <v>306</v>
      </c>
      <c r="K9" s="61">
        <v>15.98</v>
      </c>
      <c r="L9" s="55">
        <f t="shared" si="2"/>
        <v>223</v>
      </c>
      <c r="M9" s="55">
        <f t="shared" si="3"/>
        <v>816</v>
      </c>
      <c r="N9" s="158" t="s">
        <v>846</v>
      </c>
    </row>
    <row r="10" spans="1:14" ht="17.25">
      <c r="A10" s="149">
        <v>6</v>
      </c>
      <c r="B10" s="156" t="s">
        <v>626</v>
      </c>
      <c r="C10" s="157" t="s">
        <v>627</v>
      </c>
      <c r="D10" s="158" t="s">
        <v>628</v>
      </c>
      <c r="E10" s="54">
        <v>9.06</v>
      </c>
      <c r="F10" s="70" t="s">
        <v>727</v>
      </c>
      <c r="G10" s="55">
        <f t="shared" si="0"/>
        <v>285</v>
      </c>
      <c r="H10" s="61">
        <v>2.94</v>
      </c>
      <c r="I10" s="59" t="s">
        <v>907</v>
      </c>
      <c r="J10" s="55">
        <f t="shared" si="1"/>
        <v>451</v>
      </c>
      <c r="K10" s="61">
        <v>23.08</v>
      </c>
      <c r="L10" s="55">
        <f t="shared" si="2"/>
        <v>337</v>
      </c>
      <c r="M10" s="55">
        <f t="shared" si="3"/>
        <v>1073</v>
      </c>
      <c r="N10" s="158" t="s">
        <v>848</v>
      </c>
    </row>
    <row r="11" spans="1:14" ht="17.25">
      <c r="A11" s="149">
        <v>7</v>
      </c>
      <c r="B11" s="156" t="s">
        <v>629</v>
      </c>
      <c r="C11" s="157" t="s">
        <v>630</v>
      </c>
      <c r="D11" s="160" t="s">
        <v>631</v>
      </c>
      <c r="E11" s="54">
        <v>9.66</v>
      </c>
      <c r="F11" s="70" t="s">
        <v>727</v>
      </c>
      <c r="G11" s="55">
        <f t="shared" si="0"/>
        <v>201</v>
      </c>
      <c r="H11" s="61">
        <v>2.51</v>
      </c>
      <c r="I11" s="59" t="s">
        <v>911</v>
      </c>
      <c r="J11" s="55">
        <f t="shared" si="1"/>
        <v>363</v>
      </c>
      <c r="K11" s="61">
        <v>14.34</v>
      </c>
      <c r="L11" s="55">
        <f t="shared" si="2"/>
        <v>197</v>
      </c>
      <c r="M11" s="55">
        <f t="shared" si="3"/>
        <v>761</v>
      </c>
      <c r="N11" s="186" t="s">
        <v>849</v>
      </c>
    </row>
    <row r="12" spans="1:14" ht="17.25">
      <c r="A12" s="149">
        <v>8</v>
      </c>
      <c r="B12" s="156" t="s">
        <v>632</v>
      </c>
      <c r="C12" s="157" t="s">
        <v>633</v>
      </c>
      <c r="D12" s="158" t="s">
        <v>614</v>
      </c>
      <c r="E12" s="54">
        <v>8.47</v>
      </c>
      <c r="F12" s="70" t="s">
        <v>726</v>
      </c>
      <c r="G12" s="55">
        <f t="shared" si="0"/>
        <v>373</v>
      </c>
      <c r="H12" s="61">
        <v>3.39</v>
      </c>
      <c r="I12" s="59" t="s">
        <v>908</v>
      </c>
      <c r="J12" s="55">
        <f t="shared" si="1"/>
        <v>549</v>
      </c>
      <c r="K12" s="61">
        <v>23.92</v>
      </c>
      <c r="L12" s="55">
        <f t="shared" si="2"/>
        <v>350</v>
      </c>
      <c r="M12" s="55">
        <f t="shared" si="3"/>
        <v>1272</v>
      </c>
      <c r="N12" s="186" t="s">
        <v>850</v>
      </c>
    </row>
    <row r="13" spans="1:14" ht="17.25">
      <c r="A13" s="149">
        <v>9</v>
      </c>
      <c r="B13" s="156" t="s">
        <v>634</v>
      </c>
      <c r="C13" s="157" t="s">
        <v>635</v>
      </c>
      <c r="D13" s="158" t="s">
        <v>625</v>
      </c>
      <c r="E13" s="54">
        <v>9.32</v>
      </c>
      <c r="F13" s="70" t="s">
        <v>726</v>
      </c>
      <c r="G13" s="55">
        <f t="shared" si="0"/>
        <v>248</v>
      </c>
      <c r="H13" s="61">
        <v>2.44</v>
      </c>
      <c r="I13" s="59" t="s">
        <v>912</v>
      </c>
      <c r="J13" s="55">
        <f t="shared" si="1"/>
        <v>349</v>
      </c>
      <c r="K13" s="61">
        <v>19.32</v>
      </c>
      <c r="L13" s="55">
        <f t="shared" si="2"/>
        <v>277</v>
      </c>
      <c r="M13" s="55">
        <f t="shared" si="3"/>
        <v>874</v>
      </c>
      <c r="N13" s="158" t="s">
        <v>851</v>
      </c>
    </row>
    <row r="14" spans="1:14" ht="17.25">
      <c r="A14" s="149">
        <v>10</v>
      </c>
      <c r="B14" s="156" t="s">
        <v>636</v>
      </c>
      <c r="C14" s="164" t="s">
        <v>637</v>
      </c>
      <c r="D14" s="158" t="s">
        <v>625</v>
      </c>
      <c r="E14" s="54">
        <v>8.96</v>
      </c>
      <c r="F14" s="70" t="s">
        <v>726</v>
      </c>
      <c r="G14" s="55">
        <f t="shared" si="0"/>
        <v>299</v>
      </c>
      <c r="H14" s="61">
        <v>2.49</v>
      </c>
      <c r="I14" s="59" t="s">
        <v>906</v>
      </c>
      <c r="J14" s="55">
        <f t="shared" si="1"/>
        <v>359</v>
      </c>
      <c r="K14" s="61">
        <v>18.29</v>
      </c>
      <c r="L14" s="55">
        <f t="shared" si="2"/>
        <v>260</v>
      </c>
      <c r="M14" s="55">
        <f t="shared" si="3"/>
        <v>918</v>
      </c>
      <c r="N14" s="186" t="s">
        <v>852</v>
      </c>
    </row>
    <row r="15" spans="1:14" ht="17.25">
      <c r="A15" s="149">
        <v>11</v>
      </c>
      <c r="B15" s="156" t="s">
        <v>638</v>
      </c>
      <c r="C15" s="157" t="s">
        <v>639</v>
      </c>
      <c r="D15" s="158" t="s">
        <v>640</v>
      </c>
      <c r="E15" s="54">
        <v>8.87</v>
      </c>
      <c r="F15" s="70" t="s">
        <v>728</v>
      </c>
      <c r="G15" s="55">
        <f t="shared" si="0"/>
        <v>312</v>
      </c>
      <c r="H15" s="61">
        <v>3.01</v>
      </c>
      <c r="I15" s="59" t="s">
        <v>909</v>
      </c>
      <c r="J15" s="55">
        <f t="shared" si="1"/>
        <v>466</v>
      </c>
      <c r="K15" s="61">
        <v>20.83</v>
      </c>
      <c r="L15" s="55">
        <f t="shared" si="2"/>
        <v>301</v>
      </c>
      <c r="M15" s="55">
        <f t="shared" si="3"/>
        <v>1079</v>
      </c>
      <c r="N15" s="158" t="s">
        <v>853</v>
      </c>
    </row>
    <row r="16" spans="1:14" ht="17.25">
      <c r="A16" s="149">
        <v>12</v>
      </c>
      <c r="B16" s="156" t="s">
        <v>641</v>
      </c>
      <c r="C16" s="157" t="s">
        <v>642</v>
      </c>
      <c r="D16" s="158" t="s">
        <v>625</v>
      </c>
      <c r="E16" s="54">
        <v>8.63</v>
      </c>
      <c r="F16" s="70" t="s">
        <v>728</v>
      </c>
      <c r="G16" s="55">
        <f t="shared" si="0"/>
        <v>348</v>
      </c>
      <c r="H16" s="61">
        <v>3.4</v>
      </c>
      <c r="I16" s="59" t="s">
        <v>909</v>
      </c>
      <c r="J16" s="55">
        <f t="shared" si="1"/>
        <v>551</v>
      </c>
      <c r="K16" s="61">
        <v>29.97</v>
      </c>
      <c r="L16" s="55">
        <f t="shared" si="2"/>
        <v>447</v>
      </c>
      <c r="M16" s="55">
        <f t="shared" si="3"/>
        <v>1346</v>
      </c>
      <c r="N16" s="186" t="s">
        <v>854</v>
      </c>
    </row>
    <row r="17" spans="1:14" ht="17.25">
      <c r="A17" s="149">
        <v>13</v>
      </c>
      <c r="B17" s="156" t="s">
        <v>643</v>
      </c>
      <c r="C17" s="157" t="s">
        <v>644</v>
      </c>
      <c r="D17" s="158" t="s">
        <v>614</v>
      </c>
      <c r="E17" s="54">
        <v>8.72</v>
      </c>
      <c r="F17" s="70" t="s">
        <v>275</v>
      </c>
      <c r="G17" s="55">
        <f t="shared" si="0"/>
        <v>335</v>
      </c>
      <c r="H17" s="61">
        <v>3.26</v>
      </c>
      <c r="I17" s="59" t="s">
        <v>910</v>
      </c>
      <c r="J17" s="55">
        <f t="shared" si="1"/>
        <v>520</v>
      </c>
      <c r="K17" s="61">
        <v>26</v>
      </c>
      <c r="L17" s="55">
        <f t="shared" si="2"/>
        <v>384</v>
      </c>
      <c r="M17" s="55">
        <f t="shared" si="3"/>
        <v>1239</v>
      </c>
      <c r="N17" s="186" t="s">
        <v>855</v>
      </c>
    </row>
    <row r="18" spans="1:14" ht="17.25">
      <c r="A18" s="149">
        <v>14</v>
      </c>
      <c r="B18" s="156" t="s">
        <v>645</v>
      </c>
      <c r="C18" s="157" t="s">
        <v>646</v>
      </c>
      <c r="D18" s="147" t="s">
        <v>248</v>
      </c>
      <c r="E18" s="54">
        <v>8.89</v>
      </c>
      <c r="F18" s="70" t="s">
        <v>275</v>
      </c>
      <c r="G18" s="55">
        <f t="shared" si="0"/>
        <v>309</v>
      </c>
      <c r="H18" s="61">
        <v>2.71</v>
      </c>
      <c r="I18" s="59" t="s">
        <v>909</v>
      </c>
      <c r="J18" s="55">
        <f t="shared" si="1"/>
        <v>403</v>
      </c>
      <c r="K18" s="61">
        <v>16.8</v>
      </c>
      <c r="L18" s="55">
        <f t="shared" si="2"/>
        <v>237</v>
      </c>
      <c r="M18" s="55">
        <f t="shared" si="3"/>
        <v>949</v>
      </c>
      <c r="N18" s="186" t="s">
        <v>856</v>
      </c>
    </row>
    <row r="19" spans="1:14" ht="17.25">
      <c r="A19" s="149">
        <v>15</v>
      </c>
      <c r="B19" s="156" t="s">
        <v>647</v>
      </c>
      <c r="C19" s="157" t="s">
        <v>648</v>
      </c>
      <c r="D19" s="158" t="s">
        <v>649</v>
      </c>
      <c r="E19" s="54">
        <v>8.92</v>
      </c>
      <c r="F19" s="70" t="s">
        <v>275</v>
      </c>
      <c r="G19" s="55">
        <f t="shared" si="0"/>
        <v>305</v>
      </c>
      <c r="H19" s="61">
        <v>2.75</v>
      </c>
      <c r="I19" s="59" t="s">
        <v>910</v>
      </c>
      <c r="J19" s="55">
        <f t="shared" si="1"/>
        <v>412</v>
      </c>
      <c r="K19" s="61">
        <v>19.12</v>
      </c>
      <c r="L19" s="55">
        <f t="shared" si="2"/>
        <v>274</v>
      </c>
      <c r="M19" s="55">
        <f t="shared" si="3"/>
        <v>991</v>
      </c>
      <c r="N19" s="158" t="s">
        <v>857</v>
      </c>
    </row>
    <row r="20" spans="1:14" ht="17.25">
      <c r="A20" s="149">
        <v>16</v>
      </c>
      <c r="B20" s="156" t="s">
        <v>650</v>
      </c>
      <c r="C20" s="157" t="s">
        <v>651</v>
      </c>
      <c r="D20" s="158" t="s">
        <v>625</v>
      </c>
      <c r="E20" s="54">
        <v>9.93</v>
      </c>
      <c r="F20" s="70" t="s">
        <v>725</v>
      </c>
      <c r="G20" s="55">
        <f t="shared" si="0"/>
        <v>166</v>
      </c>
      <c r="H20" s="61">
        <v>1.86</v>
      </c>
      <c r="I20" s="59" t="s">
        <v>909</v>
      </c>
      <c r="J20" s="55">
        <f t="shared" si="1"/>
        <v>240</v>
      </c>
      <c r="K20" s="61">
        <v>10.17</v>
      </c>
      <c r="L20" s="55">
        <f t="shared" si="2"/>
        <v>131</v>
      </c>
      <c r="M20" s="55">
        <f t="shared" si="3"/>
        <v>537</v>
      </c>
      <c r="N20" s="186" t="s">
        <v>858</v>
      </c>
    </row>
    <row r="21" spans="1:14" ht="17.25">
      <c r="A21" s="149">
        <v>17</v>
      </c>
      <c r="B21" s="156" t="s">
        <v>652</v>
      </c>
      <c r="C21" s="157" t="s">
        <v>653</v>
      </c>
      <c r="D21" s="158" t="s">
        <v>614</v>
      </c>
      <c r="E21" s="54">
        <v>8.24</v>
      </c>
      <c r="F21" s="70" t="s">
        <v>725</v>
      </c>
      <c r="G21" s="55">
        <f t="shared" si="0"/>
        <v>409</v>
      </c>
      <c r="H21" s="61">
        <v>3.47</v>
      </c>
      <c r="I21" s="59" t="s">
        <v>908</v>
      </c>
      <c r="J21" s="55">
        <f t="shared" si="1"/>
        <v>567</v>
      </c>
      <c r="K21" s="61">
        <v>21.76</v>
      </c>
      <c r="L21" s="55">
        <f t="shared" si="2"/>
        <v>316</v>
      </c>
      <c r="M21" s="55">
        <f t="shared" si="3"/>
        <v>1292</v>
      </c>
      <c r="N21" s="186" t="s">
        <v>859</v>
      </c>
    </row>
    <row r="22" spans="1:14" ht="17.25">
      <c r="A22" s="149">
        <v>18</v>
      </c>
      <c r="B22" s="156" t="s">
        <v>654</v>
      </c>
      <c r="C22" s="157" t="s">
        <v>655</v>
      </c>
      <c r="D22" s="158" t="s">
        <v>379</v>
      </c>
      <c r="E22" s="54">
        <v>8.23</v>
      </c>
      <c r="F22" s="70" t="s">
        <v>723</v>
      </c>
      <c r="G22" s="55">
        <f t="shared" si="0"/>
        <v>411</v>
      </c>
      <c r="H22" s="61">
        <v>3.1</v>
      </c>
      <c r="I22" s="59" t="s">
        <v>909</v>
      </c>
      <c r="J22" s="55">
        <f t="shared" si="1"/>
        <v>485</v>
      </c>
      <c r="K22" s="61">
        <v>23.37</v>
      </c>
      <c r="L22" s="55">
        <f t="shared" si="2"/>
        <v>342</v>
      </c>
      <c r="M22" s="55">
        <f t="shared" si="3"/>
        <v>1238</v>
      </c>
      <c r="N22" s="186" t="s">
        <v>860</v>
      </c>
    </row>
    <row r="23" spans="1:14" ht="17.25">
      <c r="A23" s="149">
        <v>19</v>
      </c>
      <c r="B23" s="156" t="s">
        <v>656</v>
      </c>
      <c r="C23" s="157" t="s">
        <v>657</v>
      </c>
      <c r="D23" s="158" t="s">
        <v>658</v>
      </c>
      <c r="E23" s="54">
        <v>8.49</v>
      </c>
      <c r="F23" s="70" t="s">
        <v>723</v>
      </c>
      <c r="G23" s="55">
        <f t="shared" si="0"/>
        <v>370</v>
      </c>
      <c r="H23" s="61">
        <v>3.19</v>
      </c>
      <c r="I23" s="59" t="s">
        <v>908</v>
      </c>
      <c r="J23" s="55">
        <f t="shared" si="1"/>
        <v>505</v>
      </c>
      <c r="K23" s="61">
        <v>22.83</v>
      </c>
      <c r="L23" s="55">
        <f t="shared" si="2"/>
        <v>333</v>
      </c>
      <c r="M23" s="55">
        <f t="shared" si="3"/>
        <v>1208</v>
      </c>
      <c r="N23" s="158" t="s">
        <v>861</v>
      </c>
    </row>
    <row r="24" spans="1:14" ht="17.25">
      <c r="A24" s="149">
        <v>20</v>
      </c>
      <c r="B24" s="156" t="s">
        <v>659</v>
      </c>
      <c r="C24" s="157" t="s">
        <v>660</v>
      </c>
      <c r="D24" s="158" t="s">
        <v>614</v>
      </c>
      <c r="E24" s="54">
        <v>9.64</v>
      </c>
      <c r="F24" s="70" t="s">
        <v>723</v>
      </c>
      <c r="G24" s="55">
        <f t="shared" si="0"/>
        <v>204</v>
      </c>
      <c r="H24" s="61">
        <v>2.45</v>
      </c>
      <c r="I24" s="59" t="s">
        <v>910</v>
      </c>
      <c r="J24" s="55">
        <f t="shared" si="1"/>
        <v>351</v>
      </c>
      <c r="K24" s="61">
        <v>13.01</v>
      </c>
      <c r="L24" s="55">
        <f t="shared" si="2"/>
        <v>176</v>
      </c>
      <c r="M24" s="55">
        <f t="shared" si="3"/>
        <v>731</v>
      </c>
      <c r="N24" s="186" t="s">
        <v>862</v>
      </c>
    </row>
    <row r="25" spans="1:11" ht="17.25">
      <c r="A25" s="149"/>
      <c r="B25" s="120"/>
      <c r="C25" s="155"/>
      <c r="D25" s="122"/>
      <c r="E25" s="123"/>
      <c r="F25" s="124"/>
      <c r="H25" s="125"/>
      <c r="I25" s="120"/>
      <c r="K25" s="125"/>
    </row>
    <row r="26" spans="1:11" ht="17.25">
      <c r="A26" s="149"/>
      <c r="B26" s="120"/>
      <c r="C26" s="155"/>
      <c r="D26" s="122"/>
      <c r="E26" s="123"/>
      <c r="F26" s="124"/>
      <c r="H26" s="125"/>
      <c r="I26" s="120"/>
      <c r="K26" s="125"/>
    </row>
    <row r="27" spans="1:11" ht="17.25">
      <c r="A27" s="149"/>
      <c r="B27" s="120"/>
      <c r="C27" s="155"/>
      <c r="D27" s="122"/>
      <c r="E27" s="123"/>
      <c r="F27" s="124"/>
      <c r="H27" s="125"/>
      <c r="I27" s="120"/>
      <c r="K27" s="125"/>
    </row>
    <row r="28" spans="1:11" ht="17.25">
      <c r="A28" s="149"/>
      <c r="B28" s="120"/>
      <c r="C28" s="155"/>
      <c r="D28" s="122"/>
      <c r="E28" s="123"/>
      <c r="F28" s="124"/>
      <c r="H28" s="125"/>
      <c r="I28" s="120"/>
      <c r="K28" s="125"/>
    </row>
    <row r="29" spans="1:11" ht="17.25">
      <c r="A29" s="149"/>
      <c r="B29" s="120"/>
      <c r="C29" s="155"/>
      <c r="D29" s="122"/>
      <c r="E29" s="123"/>
      <c r="F29" s="124"/>
      <c r="H29" s="125"/>
      <c r="I29" s="120"/>
      <c r="K29" s="125"/>
    </row>
    <row r="30" spans="1:4" ht="17.25">
      <c r="A30" s="149"/>
      <c r="C30" s="23"/>
      <c r="D30" s="23"/>
    </row>
    <row r="31" spans="1:4" ht="17.25">
      <c r="A31" s="149"/>
      <c r="C31" s="23"/>
      <c r="D31" s="23"/>
    </row>
    <row r="32" spans="1:4" ht="17.25">
      <c r="A32" s="149"/>
      <c r="C32" s="23"/>
      <c r="D32" s="23"/>
    </row>
    <row r="33" spans="1:4" ht="17.25">
      <c r="A33" s="149"/>
      <c r="C33" s="23"/>
      <c r="D33" s="23"/>
    </row>
    <row r="34" spans="1:4" ht="17.25">
      <c r="A34" s="149"/>
      <c r="C34" s="23"/>
      <c r="D34" s="23"/>
    </row>
    <row r="35" spans="1:4" ht="17.25">
      <c r="A35" s="149"/>
      <c r="C35" s="23"/>
      <c r="D35" s="23"/>
    </row>
    <row r="36" spans="1:4" ht="17.25">
      <c r="A36" s="149"/>
      <c r="C36" s="23"/>
      <c r="D36" s="23"/>
    </row>
    <row r="37" spans="1:4" ht="17.25">
      <c r="A37" s="149"/>
      <c r="C37" s="23"/>
      <c r="D37" s="23"/>
    </row>
  </sheetData>
  <sheetProtection/>
  <protectedRanges>
    <protectedRange sqref="C12" name="範囲5_1"/>
    <protectedRange sqref="C14" name="範囲5_7"/>
    <protectedRange sqref="C21" name="範囲5_2_1"/>
    <protectedRange sqref="C22" name="範囲5_3"/>
    <protectedRange sqref="N12" name="範囲6_1"/>
    <protectedRange sqref="N14" name="範囲6_2"/>
    <protectedRange sqref="N17" name="範囲6_2_1"/>
    <protectedRange sqref="N21" name="範囲6_2_1_1"/>
  </protectedRanges>
  <autoFilter ref="B4:N4"/>
  <mergeCells count="1">
    <mergeCell ref="B1:E1"/>
  </mergeCells>
  <dataValidations count="2">
    <dataValidation allowBlank="1" showInputMessage="1" showErrorMessage="1" promptTitle="氏名入力:" prompt="苗字と名前の間は全角で1コマ空けて下さい。&#10;&#10;入力内容がそのままプログラムに記載されます。&#10;&#10;参加者のいない欄は何も入力しないで下さい。" sqref="C12 C14 C17 C21:C22"/>
    <dataValidation allowBlank="1" showInputMessage="1" showErrorMessage="1" promptTitle="フリガナ:" prompt="全角カタカナで入力して下さい。" imeMode="fullKatakana" sqref="N12 N14 N17 N21:N22"/>
  </dataValidations>
  <printOptions/>
  <pageMargins left="0.7875" right="0.7875" top="0.39375" bottom="0.39375" header="0.5118055555555556" footer="0.5118055555555556"/>
  <pageSetup fitToHeight="0"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6.50390625" style="149" customWidth="1"/>
    <col min="3" max="3" width="16.125" style="1" customWidth="1"/>
    <col min="4" max="4" width="24.875" style="1" customWidth="1"/>
    <col min="5" max="5" width="10.625" style="74" customWidth="1"/>
    <col min="6" max="6" width="5.75390625" style="74" customWidth="1"/>
    <col min="7" max="7" width="9.00390625" style="67" customWidth="1"/>
    <col min="8" max="8" width="10.625" style="72" customWidth="1"/>
    <col min="9" max="9" width="5.125" style="72" customWidth="1"/>
    <col min="10" max="10" width="9.00390625" style="67" customWidth="1"/>
    <col min="11" max="11" width="10.625" style="72" customWidth="1"/>
    <col min="12" max="13" width="9.00390625" style="67" customWidth="1"/>
    <col min="14" max="14" width="17.50390625" style="1" bestFit="1" customWidth="1"/>
    <col min="15" max="16384" width="9.00390625" style="1" customWidth="1"/>
  </cols>
  <sheetData>
    <row r="1" spans="2:6" ht="17.25">
      <c r="B1" s="300" t="s">
        <v>662</v>
      </c>
      <c r="C1" s="300"/>
      <c r="D1" s="300"/>
      <c r="E1" s="300"/>
      <c r="F1" s="71"/>
    </row>
    <row r="2" spans="3:6" ht="17.25">
      <c r="C2" s="149"/>
      <c r="D2" s="149"/>
      <c r="E2" s="73"/>
      <c r="F2" s="73"/>
    </row>
    <row r="3" spans="1:13" ht="17.25">
      <c r="A3" s="1" t="s">
        <v>32</v>
      </c>
      <c r="E3" s="74" t="s">
        <v>18</v>
      </c>
      <c r="H3" s="72" t="s">
        <v>19</v>
      </c>
      <c r="K3" s="72" t="s">
        <v>20</v>
      </c>
      <c r="M3" s="67" t="s">
        <v>21</v>
      </c>
    </row>
    <row r="4" spans="1:12" ht="17.25">
      <c r="A4" s="1" t="s">
        <v>22</v>
      </c>
      <c r="B4" s="149" t="s">
        <v>23</v>
      </c>
      <c r="C4" s="1" t="s">
        <v>24</v>
      </c>
      <c r="D4" s="1" t="s">
        <v>25</v>
      </c>
      <c r="E4" s="74" t="s">
        <v>33</v>
      </c>
      <c r="F4" s="75" t="s">
        <v>236</v>
      </c>
      <c r="G4" s="67" t="s">
        <v>27</v>
      </c>
      <c r="H4" s="72" t="s">
        <v>28</v>
      </c>
      <c r="I4" s="75" t="s">
        <v>236</v>
      </c>
      <c r="J4" s="67" t="s">
        <v>27</v>
      </c>
      <c r="K4" s="72" t="s">
        <v>29</v>
      </c>
      <c r="L4" s="67" t="s">
        <v>27</v>
      </c>
    </row>
    <row r="5" spans="1:14" s="6" customFormat="1" ht="13.5" customHeight="1">
      <c r="A5" s="176">
        <v>1</v>
      </c>
      <c r="B5" s="156" t="s">
        <v>393</v>
      </c>
      <c r="C5" s="157" t="s">
        <v>422</v>
      </c>
      <c r="D5" s="158" t="s">
        <v>276</v>
      </c>
      <c r="E5" s="118">
        <v>16.25</v>
      </c>
      <c r="F5" s="219" t="s">
        <v>729</v>
      </c>
      <c r="G5" s="109">
        <f aca="true" t="shared" si="0" ref="G5:G24">ROUND(25.4347*(25.5-E5)^1.34,0)</f>
        <v>501</v>
      </c>
      <c r="H5" s="133">
        <v>3.38</v>
      </c>
      <c r="I5" s="219" t="s">
        <v>863</v>
      </c>
      <c r="J5" s="109">
        <f aca="true" t="shared" si="1" ref="J5:J24">ROUND(0.14354*(100*H5-1.77)^1.385,0)</f>
        <v>453</v>
      </c>
      <c r="K5" s="133">
        <v>43.41</v>
      </c>
      <c r="L5" s="109">
        <f aca="true" t="shared" si="2" ref="L5:L24">ROUND(10.14*(K5-3)^1.02,0)</f>
        <v>441</v>
      </c>
      <c r="M5" s="109">
        <f aca="true" t="shared" si="3" ref="M5:M24">ROUND(G5+J5+L5,0)</f>
        <v>1395</v>
      </c>
      <c r="N5" s="186" t="s">
        <v>867</v>
      </c>
    </row>
    <row r="6" spans="1:14" s="6" customFormat="1" ht="13.5" customHeight="1">
      <c r="A6" s="176">
        <v>2</v>
      </c>
      <c r="B6" s="156" t="s">
        <v>394</v>
      </c>
      <c r="C6" s="157" t="s">
        <v>423</v>
      </c>
      <c r="D6" s="160" t="s">
        <v>444</v>
      </c>
      <c r="E6" s="119">
        <v>18.36</v>
      </c>
      <c r="F6" s="219" t="s">
        <v>730</v>
      </c>
      <c r="G6" s="109">
        <f t="shared" si="0"/>
        <v>354</v>
      </c>
      <c r="H6" s="133">
        <v>1.9</v>
      </c>
      <c r="I6" s="219" t="s">
        <v>863</v>
      </c>
      <c r="J6" s="109">
        <f t="shared" si="1"/>
        <v>203</v>
      </c>
      <c r="K6" s="133">
        <v>16.99</v>
      </c>
      <c r="L6" s="109">
        <f t="shared" si="2"/>
        <v>150</v>
      </c>
      <c r="M6" s="109">
        <f t="shared" si="3"/>
        <v>707</v>
      </c>
      <c r="N6" s="186" t="s">
        <v>868</v>
      </c>
    </row>
    <row r="7" spans="1:14" s="6" customFormat="1" ht="13.5" customHeight="1">
      <c r="A7" s="176">
        <v>3</v>
      </c>
      <c r="B7" s="156" t="s">
        <v>395</v>
      </c>
      <c r="C7" s="157" t="s">
        <v>252</v>
      </c>
      <c r="D7" s="159" t="s">
        <v>277</v>
      </c>
      <c r="E7" s="118">
        <v>15.57</v>
      </c>
      <c r="F7" s="219" t="s">
        <v>731</v>
      </c>
      <c r="G7" s="109">
        <f t="shared" si="0"/>
        <v>551</v>
      </c>
      <c r="H7" s="133">
        <v>3.65</v>
      </c>
      <c r="I7" s="219" t="s">
        <v>864</v>
      </c>
      <c r="J7" s="109">
        <f t="shared" si="1"/>
        <v>504</v>
      </c>
      <c r="K7" s="133">
        <v>42.08</v>
      </c>
      <c r="L7" s="109">
        <f t="shared" si="2"/>
        <v>426</v>
      </c>
      <c r="M7" s="109">
        <f t="shared" si="3"/>
        <v>1481</v>
      </c>
      <c r="N7" s="158" t="s">
        <v>869</v>
      </c>
    </row>
    <row r="8" spans="1:14" s="6" customFormat="1" ht="13.5" customHeight="1">
      <c r="A8" s="176">
        <v>4</v>
      </c>
      <c r="B8" s="156" t="s">
        <v>396</v>
      </c>
      <c r="C8" s="157" t="s">
        <v>424</v>
      </c>
      <c r="D8" s="158" t="s">
        <v>445</v>
      </c>
      <c r="E8" s="118">
        <v>16.04</v>
      </c>
      <c r="F8" s="219" t="s">
        <v>731</v>
      </c>
      <c r="G8" s="109">
        <f t="shared" si="0"/>
        <v>517</v>
      </c>
      <c r="H8" s="133">
        <v>2.97</v>
      </c>
      <c r="I8" s="219" t="s">
        <v>865</v>
      </c>
      <c r="J8" s="109">
        <f t="shared" si="1"/>
        <v>379</v>
      </c>
      <c r="K8" s="133">
        <v>28.86</v>
      </c>
      <c r="L8" s="109">
        <f t="shared" si="2"/>
        <v>280</v>
      </c>
      <c r="M8" s="109">
        <f t="shared" si="3"/>
        <v>1176</v>
      </c>
      <c r="N8" s="186" t="s">
        <v>870</v>
      </c>
    </row>
    <row r="9" spans="1:14" s="6" customFormat="1" ht="13.5" customHeight="1">
      <c r="A9" s="176">
        <v>5</v>
      </c>
      <c r="B9" s="156" t="s">
        <v>397</v>
      </c>
      <c r="C9" s="157" t="s">
        <v>425</v>
      </c>
      <c r="D9" s="158" t="s">
        <v>446</v>
      </c>
      <c r="E9" s="118">
        <v>16.01</v>
      </c>
      <c r="F9" s="219" t="s">
        <v>731</v>
      </c>
      <c r="G9" s="109">
        <f t="shared" si="0"/>
        <v>519</v>
      </c>
      <c r="H9" s="133">
        <v>3.4</v>
      </c>
      <c r="I9" s="219" t="s">
        <v>863</v>
      </c>
      <c r="J9" s="109">
        <f t="shared" si="1"/>
        <v>457</v>
      </c>
      <c r="K9" s="133">
        <v>43.6</v>
      </c>
      <c r="L9" s="109">
        <f t="shared" si="2"/>
        <v>443</v>
      </c>
      <c r="M9" s="109">
        <f t="shared" si="3"/>
        <v>1419</v>
      </c>
      <c r="N9" s="186" t="s">
        <v>871</v>
      </c>
    </row>
    <row r="10" spans="1:14" s="6" customFormat="1" ht="13.5" customHeight="1">
      <c r="A10" s="176">
        <v>6</v>
      </c>
      <c r="B10" s="156" t="s">
        <v>398</v>
      </c>
      <c r="C10" s="157" t="s">
        <v>426</v>
      </c>
      <c r="D10" s="158" t="s">
        <v>447</v>
      </c>
      <c r="E10" s="118">
        <v>15.9</v>
      </c>
      <c r="F10" s="219" t="s">
        <v>731</v>
      </c>
      <c r="G10" s="109">
        <f t="shared" si="0"/>
        <v>527</v>
      </c>
      <c r="H10" s="133">
        <v>2.65</v>
      </c>
      <c r="I10" s="219" t="s">
        <v>863</v>
      </c>
      <c r="J10" s="109">
        <f t="shared" si="1"/>
        <v>323</v>
      </c>
      <c r="K10" s="133">
        <v>24.21</v>
      </c>
      <c r="L10" s="109">
        <f t="shared" si="2"/>
        <v>229</v>
      </c>
      <c r="M10" s="109">
        <f t="shared" si="3"/>
        <v>1079</v>
      </c>
      <c r="N10" s="158" t="s">
        <v>872</v>
      </c>
    </row>
    <row r="11" spans="1:14" s="6" customFormat="1" ht="13.5" customHeight="1">
      <c r="A11" s="176">
        <v>7</v>
      </c>
      <c r="B11" s="156" t="s">
        <v>399</v>
      </c>
      <c r="C11" s="157" t="s">
        <v>427</v>
      </c>
      <c r="D11" s="158" t="s">
        <v>448</v>
      </c>
      <c r="E11" s="118">
        <v>16.97</v>
      </c>
      <c r="F11" s="219" t="s">
        <v>732</v>
      </c>
      <c r="G11" s="109">
        <f t="shared" si="0"/>
        <v>450</v>
      </c>
      <c r="H11" s="220">
        <v>2.97</v>
      </c>
      <c r="I11" s="219" t="s">
        <v>863</v>
      </c>
      <c r="J11" s="109">
        <f t="shared" si="1"/>
        <v>379</v>
      </c>
      <c r="K11" s="133">
        <v>24.12</v>
      </c>
      <c r="L11" s="109">
        <f t="shared" si="2"/>
        <v>228</v>
      </c>
      <c r="M11" s="109">
        <f t="shared" si="3"/>
        <v>1057</v>
      </c>
      <c r="N11" s="186" t="s">
        <v>873</v>
      </c>
    </row>
    <row r="12" spans="1:14" s="6" customFormat="1" ht="13.5" customHeight="1">
      <c r="A12" s="176">
        <v>8</v>
      </c>
      <c r="B12" s="156" t="s">
        <v>34</v>
      </c>
      <c r="C12" s="157" t="s">
        <v>253</v>
      </c>
      <c r="D12" s="158" t="s">
        <v>446</v>
      </c>
      <c r="E12" s="118">
        <v>15.5</v>
      </c>
      <c r="F12" s="219" t="s">
        <v>732</v>
      </c>
      <c r="G12" s="109">
        <f t="shared" si="0"/>
        <v>556</v>
      </c>
      <c r="H12" s="133">
        <v>3.16</v>
      </c>
      <c r="I12" s="219" t="s">
        <v>863</v>
      </c>
      <c r="J12" s="109">
        <f t="shared" si="1"/>
        <v>413</v>
      </c>
      <c r="K12" s="133">
        <v>36.87</v>
      </c>
      <c r="L12" s="109">
        <f t="shared" si="2"/>
        <v>369</v>
      </c>
      <c r="M12" s="109">
        <f t="shared" si="3"/>
        <v>1338</v>
      </c>
      <c r="N12" s="186" t="s">
        <v>874</v>
      </c>
    </row>
    <row r="13" spans="1:14" s="6" customFormat="1" ht="13.5" customHeight="1">
      <c r="A13" s="176">
        <v>9</v>
      </c>
      <c r="B13" s="156" t="s">
        <v>400</v>
      </c>
      <c r="C13" s="157" t="s">
        <v>250</v>
      </c>
      <c r="D13" s="158" t="s">
        <v>445</v>
      </c>
      <c r="E13" s="118">
        <v>14.9</v>
      </c>
      <c r="F13" s="219" t="s">
        <v>733</v>
      </c>
      <c r="G13" s="109">
        <f t="shared" si="0"/>
        <v>602</v>
      </c>
      <c r="H13" s="133">
        <v>3.38</v>
      </c>
      <c r="I13" s="219" t="s">
        <v>863</v>
      </c>
      <c r="J13" s="109">
        <f t="shared" si="1"/>
        <v>453</v>
      </c>
      <c r="K13" s="133">
        <v>43.56</v>
      </c>
      <c r="L13" s="109">
        <f t="shared" si="2"/>
        <v>443</v>
      </c>
      <c r="M13" s="109">
        <f t="shared" si="3"/>
        <v>1498</v>
      </c>
      <c r="N13" s="158" t="s">
        <v>875</v>
      </c>
    </row>
    <row r="14" spans="1:14" s="6" customFormat="1" ht="13.5" customHeight="1">
      <c r="A14" s="176">
        <v>10</v>
      </c>
      <c r="B14" s="156" t="s">
        <v>401</v>
      </c>
      <c r="C14" s="157" t="s">
        <v>428</v>
      </c>
      <c r="D14" s="159" t="s">
        <v>444</v>
      </c>
      <c r="E14" s="118">
        <v>16.73</v>
      </c>
      <c r="F14" s="219" t="s">
        <v>733</v>
      </c>
      <c r="G14" s="109">
        <f t="shared" si="0"/>
        <v>467</v>
      </c>
      <c r="H14" s="133">
        <v>2.98</v>
      </c>
      <c r="I14" s="219" t="s">
        <v>863</v>
      </c>
      <c r="J14" s="109">
        <f t="shared" si="1"/>
        <v>380</v>
      </c>
      <c r="K14" s="133">
        <v>30.14</v>
      </c>
      <c r="L14" s="109">
        <f t="shared" si="2"/>
        <v>294</v>
      </c>
      <c r="M14" s="109">
        <f t="shared" si="3"/>
        <v>1141</v>
      </c>
      <c r="N14" s="158" t="s">
        <v>876</v>
      </c>
    </row>
    <row r="15" spans="1:14" s="217" customFormat="1" ht="13.5" customHeight="1">
      <c r="A15" s="211">
        <v>11</v>
      </c>
      <c r="B15" s="212" t="s">
        <v>402</v>
      </c>
      <c r="C15" s="213" t="s">
        <v>718</v>
      </c>
      <c r="D15" s="218" t="s">
        <v>449</v>
      </c>
      <c r="E15" s="215">
        <v>17.11</v>
      </c>
      <c r="F15" s="219" t="s">
        <v>733</v>
      </c>
      <c r="G15" s="216">
        <f t="shared" si="0"/>
        <v>440</v>
      </c>
      <c r="H15" s="133">
        <v>2.86</v>
      </c>
      <c r="I15" s="219" t="s">
        <v>863</v>
      </c>
      <c r="J15" s="109">
        <f t="shared" si="1"/>
        <v>359</v>
      </c>
      <c r="K15" s="133">
        <v>36.81</v>
      </c>
      <c r="L15" s="109">
        <f t="shared" si="2"/>
        <v>368</v>
      </c>
      <c r="M15" s="109">
        <f t="shared" si="3"/>
        <v>1167</v>
      </c>
      <c r="N15" s="158" t="s">
        <v>877</v>
      </c>
    </row>
    <row r="16" spans="1:14" s="6" customFormat="1" ht="13.5" customHeight="1">
      <c r="A16" s="176">
        <v>12</v>
      </c>
      <c r="B16" s="156" t="s">
        <v>403</v>
      </c>
      <c r="C16" s="157" t="s">
        <v>429</v>
      </c>
      <c r="D16" s="160" t="s">
        <v>446</v>
      </c>
      <c r="E16" s="118">
        <v>16.54</v>
      </c>
      <c r="F16" s="219" t="s">
        <v>733</v>
      </c>
      <c r="G16" s="109">
        <f t="shared" si="0"/>
        <v>480</v>
      </c>
      <c r="H16" s="133">
        <v>3.26</v>
      </c>
      <c r="I16" s="219" t="s">
        <v>863</v>
      </c>
      <c r="J16" s="109">
        <f t="shared" si="1"/>
        <v>431</v>
      </c>
      <c r="K16" s="133">
        <v>34.3</v>
      </c>
      <c r="L16" s="109">
        <f t="shared" si="2"/>
        <v>340</v>
      </c>
      <c r="M16" s="109">
        <f t="shared" si="3"/>
        <v>1251</v>
      </c>
      <c r="N16" s="188" t="s">
        <v>878</v>
      </c>
    </row>
    <row r="17" spans="1:14" s="6" customFormat="1" ht="13.5" customHeight="1">
      <c r="A17" s="176">
        <v>13</v>
      </c>
      <c r="B17" s="156" t="s">
        <v>404</v>
      </c>
      <c r="C17" s="157" t="s">
        <v>430</v>
      </c>
      <c r="D17" s="158" t="s">
        <v>450</v>
      </c>
      <c r="E17" s="118">
        <v>16.52</v>
      </c>
      <c r="F17" s="219" t="s">
        <v>734</v>
      </c>
      <c r="G17" s="109">
        <f t="shared" si="0"/>
        <v>482</v>
      </c>
      <c r="H17" s="133">
        <v>3.16</v>
      </c>
      <c r="I17" s="219" t="s">
        <v>863</v>
      </c>
      <c r="J17" s="109">
        <f t="shared" si="1"/>
        <v>413</v>
      </c>
      <c r="K17" s="133">
        <v>29.91</v>
      </c>
      <c r="L17" s="109">
        <f t="shared" si="2"/>
        <v>291</v>
      </c>
      <c r="M17" s="109">
        <f t="shared" si="3"/>
        <v>1186</v>
      </c>
      <c r="N17" s="158" t="s">
        <v>879</v>
      </c>
    </row>
    <row r="18" spans="1:14" s="6" customFormat="1" ht="13.5" customHeight="1">
      <c r="A18" s="176">
        <v>14</v>
      </c>
      <c r="B18" s="156" t="s">
        <v>405</v>
      </c>
      <c r="C18" s="157" t="s">
        <v>251</v>
      </c>
      <c r="D18" s="159" t="s">
        <v>446</v>
      </c>
      <c r="E18" s="118">
        <v>15.24</v>
      </c>
      <c r="F18" s="219" t="s">
        <v>734</v>
      </c>
      <c r="G18" s="109">
        <f t="shared" si="0"/>
        <v>576</v>
      </c>
      <c r="H18" s="133">
        <v>3.13</v>
      </c>
      <c r="I18" s="219" t="s">
        <v>863</v>
      </c>
      <c r="J18" s="109">
        <f t="shared" si="1"/>
        <v>407</v>
      </c>
      <c r="K18" s="133">
        <v>42.15</v>
      </c>
      <c r="L18" s="109">
        <f t="shared" si="2"/>
        <v>427</v>
      </c>
      <c r="M18" s="109">
        <f t="shared" si="3"/>
        <v>1410</v>
      </c>
      <c r="N18" s="186" t="s">
        <v>880</v>
      </c>
    </row>
    <row r="19" spans="1:14" s="6" customFormat="1" ht="13.5" customHeight="1">
      <c r="A19" s="176">
        <v>15</v>
      </c>
      <c r="B19" s="156" t="s">
        <v>406</v>
      </c>
      <c r="C19" s="157" t="s">
        <v>431</v>
      </c>
      <c r="D19" s="159" t="s">
        <v>276</v>
      </c>
      <c r="E19" s="118">
        <v>14.96</v>
      </c>
      <c r="F19" s="219" t="s">
        <v>735</v>
      </c>
      <c r="G19" s="109">
        <f t="shared" si="0"/>
        <v>597</v>
      </c>
      <c r="H19" s="133">
        <v>3.25</v>
      </c>
      <c r="I19" s="219" t="s">
        <v>863</v>
      </c>
      <c r="J19" s="109">
        <f t="shared" si="1"/>
        <v>429</v>
      </c>
      <c r="K19" s="133">
        <v>33.37</v>
      </c>
      <c r="L19" s="109">
        <f t="shared" si="2"/>
        <v>330</v>
      </c>
      <c r="M19" s="109">
        <f t="shared" si="3"/>
        <v>1356</v>
      </c>
      <c r="N19" s="186" t="s">
        <v>881</v>
      </c>
    </row>
    <row r="20" spans="1:14" s="6" customFormat="1" ht="13.5" customHeight="1">
      <c r="A20" s="176">
        <v>16</v>
      </c>
      <c r="B20" s="156" t="s">
        <v>407</v>
      </c>
      <c r="C20" s="157" t="s">
        <v>432</v>
      </c>
      <c r="D20" s="158" t="s">
        <v>445</v>
      </c>
      <c r="E20" s="118">
        <v>15.36</v>
      </c>
      <c r="F20" s="219" t="s">
        <v>735</v>
      </c>
      <c r="G20" s="109">
        <f t="shared" si="0"/>
        <v>567</v>
      </c>
      <c r="H20" s="133">
        <v>3.08</v>
      </c>
      <c r="I20" s="219" t="s">
        <v>863</v>
      </c>
      <c r="J20" s="109">
        <f t="shared" si="1"/>
        <v>398</v>
      </c>
      <c r="K20" s="133">
        <v>42.16</v>
      </c>
      <c r="L20" s="109">
        <f t="shared" si="2"/>
        <v>427</v>
      </c>
      <c r="M20" s="109">
        <f t="shared" si="3"/>
        <v>1392</v>
      </c>
      <c r="N20" s="158" t="s">
        <v>882</v>
      </c>
    </row>
    <row r="21" spans="1:14" s="6" customFormat="1" ht="13.5" customHeight="1">
      <c r="A21" s="176">
        <v>17</v>
      </c>
      <c r="B21" s="156" t="s">
        <v>408</v>
      </c>
      <c r="C21" s="167" t="s">
        <v>433</v>
      </c>
      <c r="D21" s="160" t="s">
        <v>451</v>
      </c>
      <c r="E21" s="118">
        <v>15.32</v>
      </c>
      <c r="F21" s="219" t="s">
        <v>735</v>
      </c>
      <c r="G21" s="109">
        <f t="shared" si="0"/>
        <v>570</v>
      </c>
      <c r="H21" s="133">
        <v>3.78</v>
      </c>
      <c r="I21" s="219" t="s">
        <v>863</v>
      </c>
      <c r="J21" s="109">
        <f t="shared" si="1"/>
        <v>530</v>
      </c>
      <c r="K21" s="133">
        <v>32.43</v>
      </c>
      <c r="L21" s="109">
        <f t="shared" si="2"/>
        <v>319</v>
      </c>
      <c r="M21" s="109">
        <f t="shared" si="3"/>
        <v>1419</v>
      </c>
      <c r="N21" s="223" t="s">
        <v>883</v>
      </c>
    </row>
    <row r="22" spans="1:14" s="6" customFormat="1" ht="13.5" customHeight="1">
      <c r="A22" s="176">
        <v>18</v>
      </c>
      <c r="B22" s="156" t="s">
        <v>409</v>
      </c>
      <c r="C22" s="157" t="s">
        <v>434</v>
      </c>
      <c r="D22" s="168" t="s">
        <v>450</v>
      </c>
      <c r="E22" s="118">
        <v>16.89</v>
      </c>
      <c r="F22" s="219" t="s">
        <v>735</v>
      </c>
      <c r="G22" s="109">
        <f t="shared" si="0"/>
        <v>455</v>
      </c>
      <c r="H22" s="133">
        <v>2.93</v>
      </c>
      <c r="I22" s="219" t="s">
        <v>863</v>
      </c>
      <c r="J22" s="109">
        <f t="shared" si="1"/>
        <v>371</v>
      </c>
      <c r="K22" s="133">
        <v>37.45</v>
      </c>
      <c r="L22" s="109">
        <f t="shared" si="2"/>
        <v>375</v>
      </c>
      <c r="M22" s="109">
        <f t="shared" si="3"/>
        <v>1201</v>
      </c>
      <c r="N22" s="188" t="s">
        <v>884</v>
      </c>
    </row>
    <row r="23" spans="1:14" s="6" customFormat="1" ht="13.5" customHeight="1">
      <c r="A23" s="176">
        <v>19</v>
      </c>
      <c r="B23" s="156" t="s">
        <v>410</v>
      </c>
      <c r="C23" s="157" t="s">
        <v>435</v>
      </c>
      <c r="D23" s="159" t="s">
        <v>277</v>
      </c>
      <c r="E23" s="118">
        <v>16.92</v>
      </c>
      <c r="F23" s="219" t="s">
        <v>736</v>
      </c>
      <c r="G23" s="109">
        <f t="shared" si="0"/>
        <v>453</v>
      </c>
      <c r="H23" s="133">
        <v>3.05</v>
      </c>
      <c r="I23" s="219" t="s">
        <v>863</v>
      </c>
      <c r="J23" s="109">
        <f t="shared" si="1"/>
        <v>393</v>
      </c>
      <c r="K23" s="133">
        <v>32.77</v>
      </c>
      <c r="L23" s="109">
        <f t="shared" si="2"/>
        <v>323</v>
      </c>
      <c r="M23" s="109">
        <f t="shared" si="3"/>
        <v>1169</v>
      </c>
      <c r="N23" s="158" t="s">
        <v>885</v>
      </c>
    </row>
    <row r="24" spans="1:14" s="217" customFormat="1" ht="13.5" customHeight="1">
      <c r="A24" s="211">
        <v>20</v>
      </c>
      <c r="B24" s="212" t="s">
        <v>411</v>
      </c>
      <c r="C24" s="213" t="s">
        <v>717</v>
      </c>
      <c r="D24" s="214" t="s">
        <v>446</v>
      </c>
      <c r="E24" s="215">
        <v>15.68</v>
      </c>
      <c r="F24" s="222" t="s">
        <v>736</v>
      </c>
      <c r="G24" s="216">
        <f t="shared" si="0"/>
        <v>543</v>
      </c>
      <c r="H24" s="133">
        <v>3.66</v>
      </c>
      <c r="I24" s="219" t="s">
        <v>863</v>
      </c>
      <c r="J24" s="109">
        <f t="shared" si="1"/>
        <v>506</v>
      </c>
      <c r="K24" s="133">
        <v>35.75</v>
      </c>
      <c r="L24" s="109">
        <f t="shared" si="2"/>
        <v>356</v>
      </c>
      <c r="M24" s="109">
        <f t="shared" si="3"/>
        <v>1405</v>
      </c>
      <c r="N24" s="158" t="s">
        <v>886</v>
      </c>
    </row>
    <row r="25" spans="1:14" s="6" customFormat="1" ht="13.5" customHeight="1">
      <c r="A25" s="176">
        <v>21</v>
      </c>
      <c r="B25" s="180" t="s">
        <v>412</v>
      </c>
      <c r="C25" s="181" t="s">
        <v>254</v>
      </c>
      <c r="D25" s="202">
        <v>5</v>
      </c>
      <c r="E25" s="203"/>
      <c r="F25" s="221"/>
      <c r="G25" s="205"/>
      <c r="H25" s="206"/>
      <c r="I25" s="204"/>
      <c r="J25" s="205"/>
      <c r="K25" s="206"/>
      <c r="L25" s="205"/>
      <c r="M25" s="205"/>
      <c r="N25" s="182" t="s">
        <v>887</v>
      </c>
    </row>
    <row r="26" spans="1:14" s="6" customFormat="1" ht="13.5" customHeight="1">
      <c r="A26" s="176">
        <v>22</v>
      </c>
      <c r="B26" s="156" t="s">
        <v>413</v>
      </c>
      <c r="C26" s="157" t="s">
        <v>436</v>
      </c>
      <c r="D26" s="158" t="s">
        <v>448</v>
      </c>
      <c r="E26" s="118">
        <v>16.5</v>
      </c>
      <c r="F26" s="222" t="s">
        <v>737</v>
      </c>
      <c r="G26" s="109">
        <f aca="true" t="shared" si="4" ref="G26:G34">ROUND(25.4347*(25.5-E26)^1.34,0)</f>
        <v>483</v>
      </c>
      <c r="H26" s="133">
        <v>2.38</v>
      </c>
      <c r="I26" s="219" t="s">
        <v>863</v>
      </c>
      <c r="J26" s="109">
        <f aca="true" t="shared" si="5" ref="J26:J34">ROUND(0.14354*(100*H26-1.77)^1.385,0)</f>
        <v>278</v>
      </c>
      <c r="K26" s="133">
        <v>14.73</v>
      </c>
      <c r="L26" s="109">
        <f aca="true" t="shared" si="6" ref="L26:L34">ROUND(10.14*(K26-3)^1.02,0)</f>
        <v>125</v>
      </c>
      <c r="M26" s="109">
        <f aca="true" t="shared" si="7" ref="M26:M34">ROUND(G26+J26+L26,0)</f>
        <v>886</v>
      </c>
      <c r="N26" s="158" t="s">
        <v>888</v>
      </c>
    </row>
    <row r="27" spans="1:14" s="6" customFormat="1" ht="13.5" customHeight="1">
      <c r="A27" s="176">
        <v>23</v>
      </c>
      <c r="B27" s="156" t="s">
        <v>414</v>
      </c>
      <c r="C27" s="157" t="s">
        <v>437</v>
      </c>
      <c r="D27" s="158" t="s">
        <v>446</v>
      </c>
      <c r="E27" s="118">
        <v>15.88</v>
      </c>
      <c r="F27" s="219" t="s">
        <v>737</v>
      </c>
      <c r="G27" s="109">
        <f t="shared" si="4"/>
        <v>528</v>
      </c>
      <c r="H27" s="133">
        <v>3.51</v>
      </c>
      <c r="I27" s="219" t="s">
        <v>863</v>
      </c>
      <c r="J27" s="109">
        <f t="shared" si="5"/>
        <v>478</v>
      </c>
      <c r="K27" s="133">
        <v>26.99</v>
      </c>
      <c r="L27" s="109">
        <f t="shared" si="6"/>
        <v>259</v>
      </c>
      <c r="M27" s="109">
        <f t="shared" si="7"/>
        <v>1265</v>
      </c>
      <c r="N27" s="186" t="s">
        <v>889</v>
      </c>
    </row>
    <row r="28" spans="1:14" s="6" customFormat="1" ht="13.5" customHeight="1">
      <c r="A28" s="176">
        <v>24</v>
      </c>
      <c r="B28" s="156" t="s">
        <v>415</v>
      </c>
      <c r="C28" s="157" t="s">
        <v>438</v>
      </c>
      <c r="D28" s="160" t="s">
        <v>451</v>
      </c>
      <c r="E28" s="118">
        <v>16.5</v>
      </c>
      <c r="F28" s="222" t="s">
        <v>737</v>
      </c>
      <c r="G28" s="109">
        <f t="shared" si="4"/>
        <v>483</v>
      </c>
      <c r="H28" s="133">
        <v>3.17</v>
      </c>
      <c r="I28" s="219" t="s">
        <v>863</v>
      </c>
      <c r="J28" s="109">
        <f t="shared" si="5"/>
        <v>415</v>
      </c>
      <c r="K28" s="133">
        <v>29.05</v>
      </c>
      <c r="L28" s="109">
        <f t="shared" si="6"/>
        <v>282</v>
      </c>
      <c r="M28" s="109">
        <f t="shared" si="7"/>
        <v>1180</v>
      </c>
      <c r="N28" s="188" t="s">
        <v>890</v>
      </c>
    </row>
    <row r="29" spans="1:14" s="6" customFormat="1" ht="13.5" customHeight="1">
      <c r="A29" s="176">
        <v>25</v>
      </c>
      <c r="B29" s="156" t="s">
        <v>416</v>
      </c>
      <c r="C29" s="157" t="s">
        <v>439</v>
      </c>
      <c r="D29" s="159" t="s">
        <v>276</v>
      </c>
      <c r="E29" s="118">
        <v>15.4</v>
      </c>
      <c r="F29" s="219" t="s">
        <v>730</v>
      </c>
      <c r="G29" s="109">
        <f t="shared" si="4"/>
        <v>564</v>
      </c>
      <c r="H29" s="133">
        <v>3.57</v>
      </c>
      <c r="I29" s="219" t="s">
        <v>863</v>
      </c>
      <c r="J29" s="109">
        <f t="shared" si="5"/>
        <v>489</v>
      </c>
      <c r="K29" s="133">
        <v>38.57</v>
      </c>
      <c r="L29" s="109">
        <f t="shared" si="6"/>
        <v>387</v>
      </c>
      <c r="M29" s="109">
        <f t="shared" si="7"/>
        <v>1440</v>
      </c>
      <c r="N29" s="186" t="s">
        <v>891</v>
      </c>
    </row>
    <row r="30" spans="1:14" s="6" customFormat="1" ht="13.5" customHeight="1">
      <c r="A30" s="176">
        <v>26</v>
      </c>
      <c r="B30" s="156" t="s">
        <v>417</v>
      </c>
      <c r="C30" s="157" t="s">
        <v>440</v>
      </c>
      <c r="D30" s="158" t="s">
        <v>446</v>
      </c>
      <c r="E30" s="118">
        <v>16.51</v>
      </c>
      <c r="F30" s="219" t="s">
        <v>730</v>
      </c>
      <c r="G30" s="109">
        <f t="shared" si="4"/>
        <v>482</v>
      </c>
      <c r="H30" s="133">
        <v>3.25</v>
      </c>
      <c r="I30" s="219" t="s">
        <v>866</v>
      </c>
      <c r="J30" s="109">
        <f t="shared" si="5"/>
        <v>429</v>
      </c>
      <c r="K30" s="133">
        <v>27.04</v>
      </c>
      <c r="L30" s="109">
        <f t="shared" si="6"/>
        <v>260</v>
      </c>
      <c r="M30" s="109">
        <f t="shared" si="7"/>
        <v>1171</v>
      </c>
      <c r="N30" s="158" t="s">
        <v>892</v>
      </c>
    </row>
    <row r="31" spans="1:14" s="6" customFormat="1" ht="13.5" customHeight="1">
      <c r="A31" s="176">
        <v>27</v>
      </c>
      <c r="B31" s="156" t="s">
        <v>418</v>
      </c>
      <c r="C31" s="157" t="s">
        <v>249</v>
      </c>
      <c r="D31" s="158" t="s">
        <v>451</v>
      </c>
      <c r="E31" s="118">
        <v>15.37</v>
      </c>
      <c r="F31" s="219" t="s">
        <v>731</v>
      </c>
      <c r="G31" s="109">
        <f t="shared" si="4"/>
        <v>566</v>
      </c>
      <c r="H31" s="133">
        <v>3.72</v>
      </c>
      <c r="I31" s="219" t="s">
        <v>866</v>
      </c>
      <c r="J31" s="109">
        <f t="shared" si="5"/>
        <v>518</v>
      </c>
      <c r="K31" s="133">
        <v>44.39</v>
      </c>
      <c r="L31" s="109">
        <f t="shared" si="6"/>
        <v>452</v>
      </c>
      <c r="M31" s="109">
        <f t="shared" si="7"/>
        <v>1536</v>
      </c>
      <c r="N31" s="158" t="s">
        <v>893</v>
      </c>
    </row>
    <row r="32" spans="1:14" s="6" customFormat="1" ht="13.5" customHeight="1">
      <c r="A32" s="176">
        <v>28</v>
      </c>
      <c r="B32" s="156" t="s">
        <v>419</v>
      </c>
      <c r="C32" s="157" t="s">
        <v>441</v>
      </c>
      <c r="D32" s="159" t="s">
        <v>280</v>
      </c>
      <c r="E32" s="118">
        <v>17.23</v>
      </c>
      <c r="F32" s="219" t="s">
        <v>731</v>
      </c>
      <c r="G32" s="109">
        <f t="shared" si="4"/>
        <v>431</v>
      </c>
      <c r="H32" s="133">
        <v>2.5</v>
      </c>
      <c r="I32" s="219" t="s">
        <v>866</v>
      </c>
      <c r="J32" s="109">
        <f t="shared" si="5"/>
        <v>298</v>
      </c>
      <c r="K32" s="133">
        <v>25.83</v>
      </c>
      <c r="L32" s="109">
        <f t="shared" si="6"/>
        <v>246</v>
      </c>
      <c r="M32" s="109">
        <f t="shared" si="7"/>
        <v>975</v>
      </c>
      <c r="N32" s="186" t="s">
        <v>894</v>
      </c>
    </row>
    <row r="33" spans="1:14" s="6" customFormat="1" ht="13.5" customHeight="1">
      <c r="A33" s="176">
        <v>29</v>
      </c>
      <c r="B33" s="156" t="s">
        <v>420</v>
      </c>
      <c r="C33" s="157" t="s">
        <v>442</v>
      </c>
      <c r="D33" s="158" t="s">
        <v>282</v>
      </c>
      <c r="E33" s="118">
        <v>17.12</v>
      </c>
      <c r="F33" s="219" t="s">
        <v>731</v>
      </c>
      <c r="G33" s="109">
        <f t="shared" si="4"/>
        <v>439</v>
      </c>
      <c r="H33" s="133">
        <v>3.13</v>
      </c>
      <c r="I33" s="219" t="s">
        <v>866</v>
      </c>
      <c r="J33" s="109">
        <f t="shared" si="5"/>
        <v>407</v>
      </c>
      <c r="K33" s="133">
        <v>48.07</v>
      </c>
      <c r="L33" s="109">
        <f t="shared" si="6"/>
        <v>493</v>
      </c>
      <c r="M33" s="109">
        <f t="shared" si="7"/>
        <v>1339</v>
      </c>
      <c r="N33" s="186" t="s">
        <v>895</v>
      </c>
    </row>
    <row r="34" spans="1:14" s="6" customFormat="1" ht="13.5" customHeight="1">
      <c r="A34" s="176">
        <v>30</v>
      </c>
      <c r="B34" s="156" t="s">
        <v>421</v>
      </c>
      <c r="C34" s="157" t="s">
        <v>443</v>
      </c>
      <c r="D34" s="160" t="s">
        <v>445</v>
      </c>
      <c r="E34" s="119">
        <v>16.31</v>
      </c>
      <c r="F34" s="219" t="s">
        <v>731</v>
      </c>
      <c r="G34" s="109">
        <f t="shared" si="4"/>
        <v>497</v>
      </c>
      <c r="H34" s="52">
        <v>2.97</v>
      </c>
      <c r="I34" s="219" t="s">
        <v>866</v>
      </c>
      <c r="J34" s="109">
        <f t="shared" si="5"/>
        <v>379</v>
      </c>
      <c r="K34" s="52">
        <v>28.98</v>
      </c>
      <c r="L34" s="109">
        <f t="shared" si="6"/>
        <v>281</v>
      </c>
      <c r="M34" s="109">
        <f t="shared" si="7"/>
        <v>1157</v>
      </c>
      <c r="N34" s="188" t="s">
        <v>896</v>
      </c>
    </row>
    <row r="35" spans="1:13" s="6" customFormat="1" ht="13.5" customHeight="1">
      <c r="A35" s="23"/>
      <c r="B35" s="131"/>
      <c r="C35" s="132"/>
      <c r="D35" s="132"/>
      <c r="E35" s="107"/>
      <c r="F35" s="107"/>
      <c r="G35" s="129"/>
      <c r="H35" s="64"/>
      <c r="I35" s="64"/>
      <c r="J35" s="129"/>
      <c r="K35" s="64"/>
      <c r="L35" s="129"/>
      <c r="M35" s="129"/>
    </row>
    <row r="36" spans="1:13" s="6" customFormat="1" ht="13.5" customHeight="1">
      <c r="A36" s="23"/>
      <c r="B36" s="131"/>
      <c r="C36" s="132"/>
      <c r="D36" s="132"/>
      <c r="E36" s="107"/>
      <c r="F36" s="107"/>
      <c r="G36" s="129"/>
      <c r="H36" s="64"/>
      <c r="I36" s="64"/>
      <c r="J36" s="129"/>
      <c r="K36" s="64"/>
      <c r="L36" s="129"/>
      <c r="M36" s="129"/>
    </row>
    <row r="37" spans="1:13" s="6" customFormat="1" ht="13.5" customHeight="1">
      <c r="A37" s="23"/>
      <c r="B37" s="131"/>
      <c r="C37" s="132"/>
      <c r="D37" s="132"/>
      <c r="E37" s="107"/>
      <c r="F37" s="107"/>
      <c r="G37" s="129"/>
      <c r="H37" s="64"/>
      <c r="I37" s="64"/>
      <c r="J37" s="129"/>
      <c r="K37" s="64"/>
      <c r="L37" s="129"/>
      <c r="M37" s="129"/>
    </row>
    <row r="38" spans="1:13" s="6" customFormat="1" ht="13.5" customHeight="1">
      <c r="A38" s="23"/>
      <c r="B38" s="131"/>
      <c r="C38" s="132"/>
      <c r="D38" s="132"/>
      <c r="E38" s="107"/>
      <c r="F38" s="107"/>
      <c r="G38" s="129"/>
      <c r="H38" s="64"/>
      <c r="I38" s="64"/>
      <c r="J38" s="129"/>
      <c r="K38" s="64"/>
      <c r="L38" s="129"/>
      <c r="M38" s="129"/>
    </row>
    <row r="39" spans="1:13" s="6" customFormat="1" ht="13.5" customHeight="1">
      <c r="A39" s="23"/>
      <c r="B39" s="131"/>
      <c r="C39" s="132"/>
      <c r="D39" s="132"/>
      <c r="E39" s="107"/>
      <c r="F39" s="107"/>
      <c r="G39" s="129"/>
      <c r="H39" s="64"/>
      <c r="I39" s="64"/>
      <c r="J39" s="129"/>
      <c r="K39" s="64"/>
      <c r="L39" s="129"/>
      <c r="M39" s="129"/>
    </row>
    <row r="40" spans="1:13" s="6" customFormat="1" ht="13.5" customHeight="1">
      <c r="A40" s="23"/>
      <c r="B40" s="131"/>
      <c r="C40" s="132"/>
      <c r="D40" s="132"/>
      <c r="E40" s="107"/>
      <c r="F40" s="107"/>
      <c r="G40" s="129"/>
      <c r="H40" s="64"/>
      <c r="I40" s="64"/>
      <c r="J40" s="129"/>
      <c r="K40" s="64"/>
      <c r="L40" s="129"/>
      <c r="M40" s="129"/>
    </row>
    <row r="41" spans="1:13" s="6" customFormat="1" ht="13.5" customHeight="1">
      <c r="A41" s="23"/>
      <c r="B41" s="131"/>
      <c r="C41" s="132"/>
      <c r="D41" s="132"/>
      <c r="E41" s="107"/>
      <c r="F41" s="107"/>
      <c r="G41" s="129"/>
      <c r="H41" s="64"/>
      <c r="I41" s="64"/>
      <c r="J41" s="129"/>
      <c r="K41" s="64"/>
      <c r="L41" s="129"/>
      <c r="M41" s="129"/>
    </row>
    <row r="42" spans="1:13" s="6" customFormat="1" ht="13.5" customHeight="1">
      <c r="A42" s="23"/>
      <c r="B42" s="131"/>
      <c r="C42" s="132"/>
      <c r="D42" s="132"/>
      <c r="E42" s="107"/>
      <c r="F42" s="107"/>
      <c r="G42" s="129"/>
      <c r="H42" s="64"/>
      <c r="I42" s="64"/>
      <c r="J42" s="129"/>
      <c r="K42" s="64"/>
      <c r="L42" s="129"/>
      <c r="M42" s="129"/>
    </row>
    <row r="43" spans="1:13" s="6" customFormat="1" ht="13.5" customHeight="1">
      <c r="A43" s="23"/>
      <c r="B43" s="131"/>
      <c r="C43" s="132"/>
      <c r="D43" s="132"/>
      <c r="E43" s="107"/>
      <c r="F43" s="107"/>
      <c r="G43" s="129"/>
      <c r="H43" s="64"/>
      <c r="I43" s="64"/>
      <c r="J43" s="129"/>
      <c r="K43" s="64"/>
      <c r="L43" s="129"/>
      <c r="M43" s="129"/>
    </row>
    <row r="44" spans="1:13" s="6" customFormat="1" ht="13.5" customHeight="1">
      <c r="A44" s="23"/>
      <c r="B44" s="131"/>
      <c r="C44" s="132"/>
      <c r="D44" s="132"/>
      <c r="E44" s="107"/>
      <c r="F44" s="107"/>
      <c r="G44" s="129"/>
      <c r="H44" s="64"/>
      <c r="I44" s="64"/>
      <c r="J44" s="129"/>
      <c r="K44" s="64"/>
      <c r="L44" s="129"/>
      <c r="M44" s="129"/>
    </row>
    <row r="45" spans="1:13" s="6" customFormat="1" ht="13.5" customHeight="1">
      <c r="A45" s="23"/>
      <c r="B45" s="131"/>
      <c r="C45" s="132"/>
      <c r="D45" s="132"/>
      <c r="E45" s="107"/>
      <c r="F45" s="107"/>
      <c r="G45" s="129"/>
      <c r="H45" s="64"/>
      <c r="I45" s="64"/>
      <c r="J45" s="129"/>
      <c r="K45" s="64"/>
      <c r="L45" s="129"/>
      <c r="M45" s="129"/>
    </row>
  </sheetData>
  <sheetProtection/>
  <protectedRanges>
    <protectedRange sqref="C6" name="範囲5"/>
    <protectedRange sqref="C8" name="範囲5_3"/>
    <protectedRange sqref="C12" name="範囲5_2"/>
    <protectedRange sqref="C15" name="範囲5_3_1"/>
    <protectedRange sqref="C18" name="範囲5_1"/>
    <protectedRange sqref="C19" name="範囲5_3_2"/>
    <protectedRange sqref="C25" name="範囲5_1_1"/>
    <protectedRange sqref="C29" name="範囲5_3_4"/>
    <protectedRange sqref="D33" name="範囲11_3_1"/>
    <protectedRange sqref="N6" name="範囲6"/>
    <protectedRange sqref="N8" name="範囲6_3"/>
    <protectedRange sqref="N11" name="範囲11_2_1"/>
    <protectedRange sqref="N12" name="範囲6_2"/>
    <protectedRange sqref="N15" name="範囲6_3_1"/>
    <protectedRange sqref="N18" name="範囲6_1"/>
    <protectedRange sqref="N19" name="範囲6_3_2"/>
    <protectedRange sqref="N24" name="範囲6_3_4"/>
    <protectedRange sqref="N25" name="範囲6_1_1"/>
    <protectedRange sqref="N29" name="範囲6_3_5"/>
    <protectedRange sqref="N33" name="範囲11_3"/>
  </protectedRanges>
  <autoFilter ref="B4:N4"/>
  <mergeCells count="1">
    <mergeCell ref="B1:E1"/>
  </mergeCells>
  <dataValidations count="3">
    <dataValidation allowBlank="1" showInputMessage="1" showErrorMessage="1" promptTitle="氏名入力:" prompt="苗字と名前の間は全角で1コマ空けて下さい。&#10;&#10;入力内容がそのままプログラムに記載されます。&#10;&#10;参加者のいない欄は何も入力しないで下さい。" sqref="C6 C8 C12 C15 C18:C19 C24:C25 C29"/>
    <dataValidation allowBlank="1" showInputMessage="1" showErrorMessage="1" imeMode="halfAlpha" sqref="C11 C33"/>
    <dataValidation allowBlank="1" showInputMessage="1" showErrorMessage="1" promptTitle="フリガナ:" prompt="全角カタカナで入力して下さい。" imeMode="fullKatakana" sqref="N6 N8 N12 N15 N18:N19 N24:N25 N29"/>
  </dataValidations>
  <hyperlinks>
    <hyperlink ref="M3" r:id="rId1" display="httokuda@lilac.ocn.ne.jp"/>
    <hyperlink ref="M2" r:id="rId2" display="komaki-h@amigo2.ne.jp"/>
    <hyperlink ref="M4" r:id="rId3" display="kays0601@yahoo.co.jp"/>
    <hyperlink ref="M1" r:id="rId4" display="httokuda@lilac.ocn.ne.jp"/>
  </hyperlinks>
  <printOptions/>
  <pageMargins left="0.7875" right="0.7875" top="0.19652777777777777" bottom="0.19652777777777777" header="0.5118055555555556" footer="0.5118055555555556"/>
  <pageSetup fitToHeight="1" fitToWidth="1" horizontalDpi="300" verticalDpi="300" orientation="landscape" paperSize="9" scale="92"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6.50390625" style="149" customWidth="1"/>
    <col min="3" max="3" width="16.125" style="1" customWidth="1"/>
    <col min="4" max="4" width="24.875" style="1" customWidth="1"/>
    <col min="5" max="5" width="10.625" style="74" customWidth="1"/>
    <col min="6" max="6" width="5.75390625" style="74" customWidth="1"/>
    <col min="7" max="7" width="9.00390625" style="67" customWidth="1"/>
    <col min="8" max="8" width="10.625" style="72" customWidth="1"/>
    <col min="9" max="9" width="5.125" style="72" customWidth="1"/>
    <col min="10" max="10" width="9.00390625" style="67" customWidth="1"/>
    <col min="11" max="11" width="10.625" style="72" customWidth="1"/>
    <col min="12" max="13" width="9.00390625" style="67" customWidth="1"/>
    <col min="14" max="14" width="11.875" style="1" bestFit="1" customWidth="1"/>
    <col min="15" max="16384" width="9.00390625" style="1" customWidth="1"/>
  </cols>
  <sheetData>
    <row r="1" spans="2:6" ht="17.25">
      <c r="B1" s="300" t="s">
        <v>662</v>
      </c>
      <c r="C1" s="300"/>
      <c r="D1" s="300"/>
      <c r="E1" s="300"/>
      <c r="F1" s="71"/>
    </row>
    <row r="2" spans="3:6" ht="17.25">
      <c r="C2" s="149"/>
      <c r="D2" s="149"/>
      <c r="E2" s="73"/>
      <c r="F2" s="73"/>
    </row>
    <row r="3" spans="1:13" ht="17.25">
      <c r="A3" s="1" t="s">
        <v>32</v>
      </c>
      <c r="E3" s="74" t="s">
        <v>18</v>
      </c>
      <c r="H3" s="72" t="s">
        <v>19</v>
      </c>
      <c r="K3" s="72" t="s">
        <v>20</v>
      </c>
      <c r="M3" s="67" t="s">
        <v>21</v>
      </c>
    </row>
    <row r="4" spans="1:12" ht="17.25">
      <c r="A4" s="1" t="s">
        <v>246</v>
      </c>
      <c r="B4" s="149" t="s">
        <v>23</v>
      </c>
      <c r="C4" s="1" t="s">
        <v>24</v>
      </c>
      <c r="D4" s="1" t="s">
        <v>25</v>
      </c>
      <c r="E4" s="74" t="s">
        <v>33</v>
      </c>
      <c r="F4" s="75" t="s">
        <v>236</v>
      </c>
      <c r="G4" s="67" t="s">
        <v>27</v>
      </c>
      <c r="H4" s="72" t="s">
        <v>28</v>
      </c>
      <c r="I4" s="75" t="s">
        <v>236</v>
      </c>
      <c r="J4" s="67" t="s">
        <v>27</v>
      </c>
      <c r="K4" s="72" t="s">
        <v>29</v>
      </c>
      <c r="L4" s="67" t="s">
        <v>27</v>
      </c>
    </row>
    <row r="5" spans="1:14" s="6" customFormat="1" ht="13.5" customHeight="1">
      <c r="A5" s="23">
        <v>1</v>
      </c>
      <c r="B5" s="156" t="s">
        <v>528</v>
      </c>
      <c r="C5" s="157" t="s">
        <v>553</v>
      </c>
      <c r="D5" s="160" t="s">
        <v>448</v>
      </c>
      <c r="E5" s="118">
        <v>16.21</v>
      </c>
      <c r="F5" s="219" t="s">
        <v>748</v>
      </c>
      <c r="G5" s="109">
        <f>ROUND(25.4347*(26.9-E5)^1.34,0)</f>
        <v>608</v>
      </c>
      <c r="H5" s="118">
        <v>3.02</v>
      </c>
      <c r="I5" s="219" t="s">
        <v>747</v>
      </c>
      <c r="J5" s="109">
        <f>ROUND(0.188807*(100*H5-1.58)^1.37,0)</f>
        <v>468</v>
      </c>
      <c r="K5" s="133">
        <v>22.1</v>
      </c>
      <c r="L5" s="109">
        <f>ROUND(15.9809*(K5-2),0)</f>
        <v>321</v>
      </c>
      <c r="M5" s="109">
        <f>G5+J5+L5</f>
        <v>1397</v>
      </c>
      <c r="N5" s="158" t="s">
        <v>755</v>
      </c>
    </row>
    <row r="6" spans="1:14" s="6" customFormat="1" ht="13.5" customHeight="1">
      <c r="A6" s="23">
        <v>2</v>
      </c>
      <c r="B6" s="180" t="s">
        <v>529</v>
      </c>
      <c r="C6" s="181" t="s">
        <v>554</v>
      </c>
      <c r="D6" s="182" t="s">
        <v>276</v>
      </c>
      <c r="E6" s="207"/>
      <c r="F6" s="204"/>
      <c r="G6" s="205"/>
      <c r="H6" s="203"/>
      <c r="I6" s="204"/>
      <c r="J6" s="205"/>
      <c r="K6" s="206"/>
      <c r="L6" s="205"/>
      <c r="M6" s="205"/>
      <c r="N6" s="182" t="s">
        <v>756</v>
      </c>
    </row>
    <row r="7" spans="1:14" s="6" customFormat="1" ht="13.5" customHeight="1">
      <c r="A7" s="23">
        <v>3</v>
      </c>
      <c r="B7" s="156" t="s">
        <v>530</v>
      </c>
      <c r="C7" s="157" t="s">
        <v>716</v>
      </c>
      <c r="D7" s="158" t="s">
        <v>279</v>
      </c>
      <c r="E7" s="118">
        <v>16.12</v>
      </c>
      <c r="F7" s="219" t="s">
        <v>748</v>
      </c>
      <c r="G7" s="109">
        <f aca="true" t="shared" si="0" ref="G7:G29">ROUND(25.4347*(26.9-E7)^1.34,0)</f>
        <v>615</v>
      </c>
      <c r="H7" s="118">
        <v>2.88</v>
      </c>
      <c r="I7" s="219" t="s">
        <v>738</v>
      </c>
      <c r="J7" s="109">
        <f aca="true" t="shared" si="1" ref="J7:J29">ROUND(0.188807*(100*H7-1.58)^1.37,0)</f>
        <v>439</v>
      </c>
      <c r="K7" s="133">
        <v>33.28</v>
      </c>
      <c r="L7" s="109">
        <f aca="true" t="shared" si="2" ref="L7:L29">ROUND(15.9809*(K7-2),0)</f>
        <v>500</v>
      </c>
      <c r="M7" s="109">
        <f aca="true" t="shared" si="3" ref="M7:M29">G7+J7+L7</f>
        <v>1554</v>
      </c>
      <c r="N7" s="158" t="s">
        <v>757</v>
      </c>
    </row>
    <row r="8" spans="1:14" s="6" customFormat="1" ht="13.5" customHeight="1">
      <c r="A8" s="23">
        <v>4</v>
      </c>
      <c r="B8" s="156" t="s">
        <v>531</v>
      </c>
      <c r="C8" s="157" t="s">
        <v>555</v>
      </c>
      <c r="D8" s="158" t="s">
        <v>277</v>
      </c>
      <c r="E8" s="118">
        <v>16.93</v>
      </c>
      <c r="F8" s="219" t="s">
        <v>748</v>
      </c>
      <c r="G8" s="109">
        <f t="shared" si="0"/>
        <v>554</v>
      </c>
      <c r="H8" s="118">
        <v>3.05</v>
      </c>
      <c r="I8" s="219" t="s">
        <v>739</v>
      </c>
      <c r="J8" s="109">
        <f t="shared" si="1"/>
        <v>475</v>
      </c>
      <c r="K8" s="133">
        <v>17.78</v>
      </c>
      <c r="L8" s="109">
        <f t="shared" si="2"/>
        <v>252</v>
      </c>
      <c r="M8" s="109">
        <f t="shared" si="3"/>
        <v>1281</v>
      </c>
      <c r="N8" s="158" t="s">
        <v>758</v>
      </c>
    </row>
    <row r="9" spans="1:14" s="6" customFormat="1" ht="13.5" customHeight="1">
      <c r="A9" s="23">
        <v>5</v>
      </c>
      <c r="B9" s="156" t="s">
        <v>532</v>
      </c>
      <c r="C9" s="157" t="s">
        <v>256</v>
      </c>
      <c r="D9" s="158" t="s">
        <v>282</v>
      </c>
      <c r="E9" s="118">
        <v>16.55</v>
      </c>
      <c r="F9" s="219" t="s">
        <v>748</v>
      </c>
      <c r="G9" s="109">
        <f t="shared" si="0"/>
        <v>583</v>
      </c>
      <c r="H9" s="118">
        <v>3.21</v>
      </c>
      <c r="I9" s="219" t="s">
        <v>738</v>
      </c>
      <c r="J9" s="109">
        <f t="shared" si="1"/>
        <v>509</v>
      </c>
      <c r="K9" s="133">
        <v>28.3</v>
      </c>
      <c r="L9" s="109">
        <f t="shared" si="2"/>
        <v>420</v>
      </c>
      <c r="M9" s="109">
        <f t="shared" si="3"/>
        <v>1512</v>
      </c>
      <c r="N9" s="186" t="s">
        <v>759</v>
      </c>
    </row>
    <row r="10" spans="1:14" s="6" customFormat="1" ht="13.5" customHeight="1">
      <c r="A10" s="23">
        <v>6</v>
      </c>
      <c r="B10" s="156" t="s">
        <v>533</v>
      </c>
      <c r="C10" s="157" t="s">
        <v>556</v>
      </c>
      <c r="D10" s="158" t="s">
        <v>276</v>
      </c>
      <c r="E10" s="118">
        <v>17.24</v>
      </c>
      <c r="F10" s="219" t="s">
        <v>749</v>
      </c>
      <c r="G10" s="109">
        <f t="shared" si="0"/>
        <v>531</v>
      </c>
      <c r="H10" s="118">
        <v>2.79</v>
      </c>
      <c r="I10" s="219" t="s">
        <v>738</v>
      </c>
      <c r="J10" s="109">
        <f t="shared" si="1"/>
        <v>420</v>
      </c>
      <c r="K10" s="133">
        <v>10.6</v>
      </c>
      <c r="L10" s="109">
        <f t="shared" si="2"/>
        <v>137</v>
      </c>
      <c r="M10" s="109">
        <f t="shared" si="3"/>
        <v>1088</v>
      </c>
      <c r="N10" s="186" t="s">
        <v>760</v>
      </c>
    </row>
    <row r="11" spans="1:14" s="6" customFormat="1" ht="13.5" customHeight="1">
      <c r="A11" s="23">
        <v>7</v>
      </c>
      <c r="B11" s="156" t="s">
        <v>534</v>
      </c>
      <c r="C11" s="157" t="s">
        <v>557</v>
      </c>
      <c r="D11" s="158" t="s">
        <v>277</v>
      </c>
      <c r="E11" s="118">
        <v>16.41</v>
      </c>
      <c r="F11" s="219" t="s">
        <v>749</v>
      </c>
      <c r="G11" s="109">
        <f t="shared" si="0"/>
        <v>593</v>
      </c>
      <c r="H11" s="220">
        <v>2.92</v>
      </c>
      <c r="I11" s="219" t="s">
        <v>740</v>
      </c>
      <c r="J11" s="109">
        <f t="shared" si="1"/>
        <v>447</v>
      </c>
      <c r="K11" s="133">
        <v>17.64</v>
      </c>
      <c r="L11" s="109">
        <f t="shared" si="2"/>
        <v>250</v>
      </c>
      <c r="M11" s="109">
        <f t="shared" si="3"/>
        <v>1290</v>
      </c>
      <c r="N11" s="158" t="s">
        <v>761</v>
      </c>
    </row>
    <row r="12" spans="1:14" s="6" customFormat="1" ht="13.5" customHeight="1">
      <c r="A12" s="23">
        <v>8</v>
      </c>
      <c r="B12" s="156" t="s">
        <v>535</v>
      </c>
      <c r="C12" s="157" t="s">
        <v>258</v>
      </c>
      <c r="D12" s="158" t="s">
        <v>446</v>
      </c>
      <c r="E12" s="118">
        <v>14.63</v>
      </c>
      <c r="F12" s="219" t="s">
        <v>731</v>
      </c>
      <c r="G12" s="109">
        <f t="shared" si="0"/>
        <v>732</v>
      </c>
      <c r="H12" s="133">
        <v>3.81</v>
      </c>
      <c r="I12" s="219" t="s">
        <v>741</v>
      </c>
      <c r="J12" s="109">
        <f t="shared" si="1"/>
        <v>645</v>
      </c>
      <c r="K12" s="133">
        <v>19.65</v>
      </c>
      <c r="L12" s="109">
        <f t="shared" si="2"/>
        <v>282</v>
      </c>
      <c r="M12" s="109">
        <f t="shared" si="3"/>
        <v>1659</v>
      </c>
      <c r="N12" s="186" t="s">
        <v>762</v>
      </c>
    </row>
    <row r="13" spans="1:14" s="6" customFormat="1" ht="13.5" customHeight="1">
      <c r="A13" s="23">
        <v>9</v>
      </c>
      <c r="B13" s="156" t="s">
        <v>536</v>
      </c>
      <c r="C13" s="157" t="s">
        <v>558</v>
      </c>
      <c r="D13" s="158" t="s">
        <v>448</v>
      </c>
      <c r="E13" s="118">
        <v>15.96</v>
      </c>
      <c r="F13" s="219" t="s">
        <v>731</v>
      </c>
      <c r="G13" s="109">
        <f t="shared" si="0"/>
        <v>628</v>
      </c>
      <c r="H13" s="133">
        <v>3.3</v>
      </c>
      <c r="I13" s="219" t="s">
        <v>742</v>
      </c>
      <c r="J13" s="109">
        <f t="shared" si="1"/>
        <v>529</v>
      </c>
      <c r="K13" s="133">
        <v>26.04</v>
      </c>
      <c r="L13" s="109">
        <f t="shared" si="2"/>
        <v>384</v>
      </c>
      <c r="M13" s="109">
        <f t="shared" si="3"/>
        <v>1541</v>
      </c>
      <c r="N13" s="158" t="s">
        <v>763</v>
      </c>
    </row>
    <row r="14" spans="1:14" s="6" customFormat="1" ht="13.5" customHeight="1">
      <c r="A14" s="23">
        <v>10</v>
      </c>
      <c r="B14" s="156" t="s">
        <v>537</v>
      </c>
      <c r="C14" s="163" t="s">
        <v>559</v>
      </c>
      <c r="D14" s="160" t="s">
        <v>451</v>
      </c>
      <c r="E14" s="118">
        <v>17.13</v>
      </c>
      <c r="F14" s="219" t="s">
        <v>731</v>
      </c>
      <c r="G14" s="109">
        <f t="shared" si="0"/>
        <v>539</v>
      </c>
      <c r="H14" s="133">
        <v>3.1</v>
      </c>
      <c r="I14" s="219" t="s">
        <v>742</v>
      </c>
      <c r="J14" s="109">
        <f t="shared" si="1"/>
        <v>485</v>
      </c>
      <c r="K14" s="133">
        <v>19.96</v>
      </c>
      <c r="L14" s="109">
        <f t="shared" si="2"/>
        <v>287</v>
      </c>
      <c r="M14" s="109">
        <f t="shared" si="3"/>
        <v>1311</v>
      </c>
      <c r="N14" s="186" t="s">
        <v>764</v>
      </c>
    </row>
    <row r="15" spans="1:14" s="6" customFormat="1" ht="13.5" customHeight="1">
      <c r="A15" s="23">
        <v>11</v>
      </c>
      <c r="B15" s="156" t="s">
        <v>538</v>
      </c>
      <c r="C15" s="157" t="s">
        <v>560</v>
      </c>
      <c r="D15" s="158" t="s">
        <v>446</v>
      </c>
      <c r="E15" s="118">
        <v>17.46</v>
      </c>
      <c r="F15" s="219" t="s">
        <v>750</v>
      </c>
      <c r="G15" s="109">
        <f t="shared" si="0"/>
        <v>515</v>
      </c>
      <c r="H15" s="133">
        <v>2.8</v>
      </c>
      <c r="I15" s="219" t="s">
        <v>742</v>
      </c>
      <c r="J15" s="109">
        <f t="shared" si="1"/>
        <v>422</v>
      </c>
      <c r="K15" s="133">
        <v>20.36</v>
      </c>
      <c r="L15" s="109">
        <f t="shared" si="2"/>
        <v>293</v>
      </c>
      <c r="M15" s="109">
        <f t="shared" si="3"/>
        <v>1230</v>
      </c>
      <c r="N15" s="158" t="s">
        <v>765</v>
      </c>
    </row>
    <row r="16" spans="1:14" s="6" customFormat="1" ht="13.5" customHeight="1">
      <c r="A16" s="23">
        <v>12</v>
      </c>
      <c r="B16" s="156" t="s">
        <v>539</v>
      </c>
      <c r="C16" s="157" t="s">
        <v>259</v>
      </c>
      <c r="D16" s="158" t="s">
        <v>444</v>
      </c>
      <c r="E16" s="118">
        <v>15.68</v>
      </c>
      <c r="F16" s="219" t="s">
        <v>750</v>
      </c>
      <c r="G16" s="109">
        <f t="shared" si="0"/>
        <v>649</v>
      </c>
      <c r="H16" s="133">
        <v>3.3</v>
      </c>
      <c r="I16" s="219" t="s">
        <v>743</v>
      </c>
      <c r="J16" s="109">
        <f t="shared" si="1"/>
        <v>529</v>
      </c>
      <c r="K16" s="133">
        <v>20.56</v>
      </c>
      <c r="L16" s="109">
        <f t="shared" si="2"/>
        <v>297</v>
      </c>
      <c r="M16" s="109">
        <f t="shared" si="3"/>
        <v>1475</v>
      </c>
      <c r="N16" s="186" t="s">
        <v>766</v>
      </c>
    </row>
    <row r="17" spans="1:14" s="6" customFormat="1" ht="13.5" customHeight="1">
      <c r="A17" s="23">
        <v>13</v>
      </c>
      <c r="B17" s="156" t="s">
        <v>540</v>
      </c>
      <c r="C17" s="157" t="s">
        <v>257</v>
      </c>
      <c r="D17" s="158" t="s">
        <v>448</v>
      </c>
      <c r="E17" s="118">
        <v>16.4</v>
      </c>
      <c r="F17" s="219" t="s">
        <v>735</v>
      </c>
      <c r="G17" s="109">
        <f t="shared" si="0"/>
        <v>594</v>
      </c>
      <c r="H17" s="133">
        <v>2.99</v>
      </c>
      <c r="I17" s="219" t="s">
        <v>738</v>
      </c>
      <c r="J17" s="109">
        <f t="shared" si="1"/>
        <v>462</v>
      </c>
      <c r="K17" s="133">
        <v>20.26</v>
      </c>
      <c r="L17" s="109">
        <f t="shared" si="2"/>
        <v>292</v>
      </c>
      <c r="M17" s="109">
        <f t="shared" si="3"/>
        <v>1348</v>
      </c>
      <c r="N17" s="158" t="s">
        <v>767</v>
      </c>
    </row>
    <row r="18" spans="1:14" s="6" customFormat="1" ht="13.5" customHeight="1">
      <c r="A18" s="23">
        <v>14</v>
      </c>
      <c r="B18" s="156" t="s">
        <v>541</v>
      </c>
      <c r="C18" s="157" t="s">
        <v>260</v>
      </c>
      <c r="D18" s="158" t="s">
        <v>281</v>
      </c>
      <c r="E18" s="118">
        <v>16.8</v>
      </c>
      <c r="F18" s="219" t="s">
        <v>735</v>
      </c>
      <c r="G18" s="109">
        <f t="shared" si="0"/>
        <v>564</v>
      </c>
      <c r="H18" s="133">
        <v>3.1</v>
      </c>
      <c r="I18" s="219" t="s">
        <v>742</v>
      </c>
      <c r="J18" s="109">
        <f t="shared" si="1"/>
        <v>485</v>
      </c>
      <c r="K18" s="133">
        <v>22.33</v>
      </c>
      <c r="L18" s="109">
        <f t="shared" si="2"/>
        <v>325</v>
      </c>
      <c r="M18" s="109">
        <f t="shared" si="3"/>
        <v>1374</v>
      </c>
      <c r="N18" s="158" t="s">
        <v>768</v>
      </c>
    </row>
    <row r="19" spans="1:14" s="6" customFormat="1" ht="13.5" customHeight="1">
      <c r="A19" s="23">
        <v>15</v>
      </c>
      <c r="B19" s="156" t="s">
        <v>542</v>
      </c>
      <c r="C19" s="157" t="s">
        <v>561</v>
      </c>
      <c r="D19" s="158" t="s">
        <v>448</v>
      </c>
      <c r="E19" s="118">
        <v>16.05</v>
      </c>
      <c r="F19" s="219" t="s">
        <v>735</v>
      </c>
      <c r="G19" s="109">
        <f t="shared" si="0"/>
        <v>621</v>
      </c>
      <c r="H19" s="133">
        <v>3.36</v>
      </c>
      <c r="I19" s="219" t="s">
        <v>741</v>
      </c>
      <c r="J19" s="109">
        <f t="shared" si="1"/>
        <v>542</v>
      </c>
      <c r="K19" s="133">
        <v>29.88</v>
      </c>
      <c r="L19" s="109">
        <f t="shared" si="2"/>
        <v>446</v>
      </c>
      <c r="M19" s="109">
        <f t="shared" si="3"/>
        <v>1609</v>
      </c>
      <c r="N19" s="158" t="s">
        <v>769</v>
      </c>
    </row>
    <row r="20" spans="1:14" s="6" customFormat="1" ht="13.5" customHeight="1">
      <c r="A20" s="23">
        <v>16</v>
      </c>
      <c r="B20" s="156" t="s">
        <v>543</v>
      </c>
      <c r="C20" s="157" t="s">
        <v>562</v>
      </c>
      <c r="D20" s="158" t="s">
        <v>445</v>
      </c>
      <c r="E20" s="118">
        <v>14.42</v>
      </c>
      <c r="F20" s="219" t="s">
        <v>751</v>
      </c>
      <c r="G20" s="109">
        <f t="shared" si="0"/>
        <v>749</v>
      </c>
      <c r="H20" s="133">
        <v>3.22</v>
      </c>
      <c r="I20" s="219" t="s">
        <v>744</v>
      </c>
      <c r="J20" s="109">
        <f t="shared" si="1"/>
        <v>512</v>
      </c>
      <c r="K20" s="133">
        <v>24.52</v>
      </c>
      <c r="L20" s="109">
        <f t="shared" si="2"/>
        <v>360</v>
      </c>
      <c r="M20" s="109">
        <f t="shared" si="3"/>
        <v>1621</v>
      </c>
      <c r="N20" s="188" t="s">
        <v>770</v>
      </c>
    </row>
    <row r="21" spans="1:14" s="6" customFormat="1" ht="13.5" customHeight="1">
      <c r="A21" s="23">
        <v>17</v>
      </c>
      <c r="B21" s="156" t="s">
        <v>544</v>
      </c>
      <c r="C21" s="157" t="s">
        <v>563</v>
      </c>
      <c r="D21" s="158" t="s">
        <v>276</v>
      </c>
      <c r="E21" s="118">
        <v>15.56</v>
      </c>
      <c r="F21" s="219" t="s">
        <v>751</v>
      </c>
      <c r="G21" s="109">
        <f t="shared" si="0"/>
        <v>659</v>
      </c>
      <c r="H21" s="133">
        <v>3.49</v>
      </c>
      <c r="I21" s="219" t="s">
        <v>738</v>
      </c>
      <c r="J21" s="109">
        <f t="shared" si="1"/>
        <v>571</v>
      </c>
      <c r="K21" s="133">
        <v>26.38</v>
      </c>
      <c r="L21" s="109">
        <f t="shared" si="2"/>
        <v>390</v>
      </c>
      <c r="M21" s="109">
        <f t="shared" si="3"/>
        <v>1620</v>
      </c>
      <c r="N21" s="186" t="s">
        <v>771</v>
      </c>
    </row>
    <row r="22" spans="1:14" s="6" customFormat="1" ht="13.5" customHeight="1">
      <c r="A22" s="23">
        <v>18</v>
      </c>
      <c r="B22" s="156" t="s">
        <v>545</v>
      </c>
      <c r="C22" s="157" t="s">
        <v>255</v>
      </c>
      <c r="D22" s="158" t="s">
        <v>444</v>
      </c>
      <c r="E22" s="118">
        <v>15.71</v>
      </c>
      <c r="F22" s="219" t="s">
        <v>752</v>
      </c>
      <c r="G22" s="109">
        <f t="shared" si="0"/>
        <v>647</v>
      </c>
      <c r="H22" s="133">
        <v>3.2</v>
      </c>
      <c r="I22" s="219" t="s">
        <v>740</v>
      </c>
      <c r="J22" s="109">
        <f t="shared" si="1"/>
        <v>507</v>
      </c>
      <c r="K22" s="133">
        <v>22.2</v>
      </c>
      <c r="L22" s="109">
        <f t="shared" si="2"/>
        <v>323</v>
      </c>
      <c r="M22" s="109">
        <f t="shared" si="3"/>
        <v>1477</v>
      </c>
      <c r="N22" s="158" t="s">
        <v>772</v>
      </c>
    </row>
    <row r="23" spans="1:14" s="6" customFormat="1" ht="13.5" customHeight="1">
      <c r="A23" s="23">
        <v>19</v>
      </c>
      <c r="B23" s="156" t="s">
        <v>546</v>
      </c>
      <c r="C23" s="157" t="s">
        <v>564</v>
      </c>
      <c r="D23" s="158" t="s">
        <v>279</v>
      </c>
      <c r="E23" s="118">
        <v>17.65</v>
      </c>
      <c r="F23" s="219" t="s">
        <v>752</v>
      </c>
      <c r="G23" s="109">
        <f t="shared" si="0"/>
        <v>501</v>
      </c>
      <c r="H23" s="133">
        <v>2.52</v>
      </c>
      <c r="I23" s="219" t="s">
        <v>744</v>
      </c>
      <c r="J23" s="109">
        <f t="shared" si="1"/>
        <v>365</v>
      </c>
      <c r="K23" s="133">
        <v>14.65</v>
      </c>
      <c r="L23" s="109">
        <f t="shared" si="2"/>
        <v>202</v>
      </c>
      <c r="M23" s="109">
        <f t="shared" si="3"/>
        <v>1068</v>
      </c>
      <c r="N23" s="186" t="s">
        <v>773</v>
      </c>
    </row>
    <row r="24" spans="1:14" s="6" customFormat="1" ht="13.5" customHeight="1">
      <c r="A24" s="23">
        <v>20</v>
      </c>
      <c r="B24" s="156" t="s">
        <v>547</v>
      </c>
      <c r="C24" s="157" t="s">
        <v>565</v>
      </c>
      <c r="D24" s="158" t="s">
        <v>571</v>
      </c>
      <c r="E24" s="118">
        <v>17.14</v>
      </c>
      <c r="F24" s="219" t="s">
        <v>752</v>
      </c>
      <c r="G24" s="109">
        <f t="shared" si="0"/>
        <v>539</v>
      </c>
      <c r="H24" s="133">
        <v>3.04</v>
      </c>
      <c r="I24" s="219" t="s">
        <v>742</v>
      </c>
      <c r="J24" s="109">
        <f t="shared" si="1"/>
        <v>473</v>
      </c>
      <c r="K24" s="133">
        <v>22.33</v>
      </c>
      <c r="L24" s="109">
        <f t="shared" si="2"/>
        <v>325</v>
      </c>
      <c r="M24" s="109">
        <f t="shared" si="3"/>
        <v>1337</v>
      </c>
      <c r="N24" s="186" t="s">
        <v>774</v>
      </c>
    </row>
    <row r="25" spans="1:14" s="6" customFormat="1" ht="13.5" customHeight="1">
      <c r="A25" s="23">
        <v>21</v>
      </c>
      <c r="B25" s="156" t="s">
        <v>548</v>
      </c>
      <c r="C25" s="157" t="s">
        <v>566</v>
      </c>
      <c r="D25" s="158" t="s">
        <v>451</v>
      </c>
      <c r="E25" s="118">
        <v>16.77</v>
      </c>
      <c r="F25" s="219" t="s">
        <v>753</v>
      </c>
      <c r="G25" s="109">
        <f t="shared" si="0"/>
        <v>566</v>
      </c>
      <c r="H25" s="133">
        <v>3.13</v>
      </c>
      <c r="I25" s="219" t="s">
        <v>745</v>
      </c>
      <c r="J25" s="109">
        <f t="shared" si="1"/>
        <v>492</v>
      </c>
      <c r="K25" s="133">
        <v>23.23</v>
      </c>
      <c r="L25" s="109">
        <f t="shared" si="2"/>
        <v>339</v>
      </c>
      <c r="M25" s="109">
        <f t="shared" si="3"/>
        <v>1397</v>
      </c>
      <c r="N25" s="186" t="s">
        <v>775</v>
      </c>
    </row>
    <row r="26" spans="1:14" s="6" customFormat="1" ht="13.5" customHeight="1">
      <c r="A26" s="23">
        <v>22</v>
      </c>
      <c r="B26" s="156" t="s">
        <v>549</v>
      </c>
      <c r="C26" s="157" t="s">
        <v>567</v>
      </c>
      <c r="D26" s="158" t="s">
        <v>282</v>
      </c>
      <c r="E26" s="118">
        <v>16.88</v>
      </c>
      <c r="F26" s="219" t="s">
        <v>753</v>
      </c>
      <c r="G26" s="109">
        <f t="shared" si="0"/>
        <v>558</v>
      </c>
      <c r="H26" s="133">
        <v>2.3</v>
      </c>
      <c r="I26" s="219" t="s">
        <v>742</v>
      </c>
      <c r="J26" s="109">
        <f t="shared" si="1"/>
        <v>322</v>
      </c>
      <c r="K26" s="133">
        <v>20.18</v>
      </c>
      <c r="L26" s="109">
        <f t="shared" si="2"/>
        <v>291</v>
      </c>
      <c r="M26" s="109">
        <f t="shared" si="3"/>
        <v>1171</v>
      </c>
      <c r="N26" s="186" t="s">
        <v>776</v>
      </c>
    </row>
    <row r="27" spans="1:14" s="6" customFormat="1" ht="13.5" customHeight="1">
      <c r="A27" s="23">
        <v>23</v>
      </c>
      <c r="B27" s="156" t="s">
        <v>550</v>
      </c>
      <c r="C27" s="157" t="s">
        <v>568</v>
      </c>
      <c r="D27" s="158" t="s">
        <v>448</v>
      </c>
      <c r="E27" s="118">
        <v>16</v>
      </c>
      <c r="F27" s="219" t="s">
        <v>754</v>
      </c>
      <c r="G27" s="109">
        <f t="shared" si="0"/>
        <v>625</v>
      </c>
      <c r="H27" s="133">
        <v>3.29</v>
      </c>
      <c r="I27" s="219" t="s">
        <v>746</v>
      </c>
      <c r="J27" s="109">
        <f t="shared" si="1"/>
        <v>527</v>
      </c>
      <c r="K27" s="133">
        <v>18.4</v>
      </c>
      <c r="L27" s="109">
        <f t="shared" si="2"/>
        <v>262</v>
      </c>
      <c r="M27" s="109">
        <f t="shared" si="3"/>
        <v>1414</v>
      </c>
      <c r="N27" s="158" t="s">
        <v>777</v>
      </c>
    </row>
    <row r="28" spans="1:14" s="6" customFormat="1" ht="13.5" customHeight="1">
      <c r="A28" s="23">
        <v>24</v>
      </c>
      <c r="B28" s="156" t="s">
        <v>551</v>
      </c>
      <c r="C28" s="157" t="s">
        <v>569</v>
      </c>
      <c r="D28" s="158" t="s">
        <v>450</v>
      </c>
      <c r="E28" s="118">
        <v>15.36</v>
      </c>
      <c r="F28" s="219" t="s">
        <v>754</v>
      </c>
      <c r="G28" s="109">
        <f t="shared" si="0"/>
        <v>674</v>
      </c>
      <c r="H28" s="133">
        <v>3.63</v>
      </c>
      <c r="I28" s="219" t="s">
        <v>738</v>
      </c>
      <c r="J28" s="109">
        <f t="shared" si="1"/>
        <v>603</v>
      </c>
      <c r="K28" s="133">
        <v>20.58</v>
      </c>
      <c r="L28" s="109">
        <f t="shared" si="2"/>
        <v>297</v>
      </c>
      <c r="M28" s="109">
        <f t="shared" si="3"/>
        <v>1574</v>
      </c>
      <c r="N28" s="158" t="s">
        <v>778</v>
      </c>
    </row>
    <row r="29" spans="1:14" s="6" customFormat="1" ht="13.5" customHeight="1">
      <c r="A29" s="23">
        <v>25</v>
      </c>
      <c r="B29" s="156" t="s">
        <v>552</v>
      </c>
      <c r="C29" s="157" t="s">
        <v>570</v>
      </c>
      <c r="D29" s="158" t="s">
        <v>446</v>
      </c>
      <c r="E29" s="118">
        <v>16.16</v>
      </c>
      <c r="F29" s="219" t="s">
        <v>754</v>
      </c>
      <c r="G29" s="109">
        <f t="shared" si="0"/>
        <v>612</v>
      </c>
      <c r="H29" s="133">
        <v>2.53</v>
      </c>
      <c r="I29" s="219" t="s">
        <v>742</v>
      </c>
      <c r="J29" s="109">
        <f t="shared" si="1"/>
        <v>367</v>
      </c>
      <c r="K29" s="133">
        <v>23.49</v>
      </c>
      <c r="L29" s="109">
        <f t="shared" si="2"/>
        <v>343</v>
      </c>
      <c r="M29" s="109">
        <f t="shared" si="3"/>
        <v>1322</v>
      </c>
      <c r="N29" s="186" t="s">
        <v>779</v>
      </c>
    </row>
    <row r="30" spans="1:13" s="6" customFormat="1" ht="13.5" customHeight="1">
      <c r="A30" s="23"/>
      <c r="B30" s="126"/>
      <c r="C30" s="172"/>
      <c r="D30" s="172"/>
      <c r="E30" s="127"/>
      <c r="F30" s="128"/>
      <c r="G30" s="129"/>
      <c r="H30" s="130"/>
      <c r="I30" s="128"/>
      <c r="J30" s="129"/>
      <c r="K30" s="130"/>
      <c r="L30" s="129"/>
      <c r="M30" s="129"/>
    </row>
    <row r="31" spans="1:13" s="6" customFormat="1" ht="13.5" customHeight="1">
      <c r="A31" s="23"/>
      <c r="B31" s="126"/>
      <c r="C31" s="172"/>
      <c r="D31" s="172"/>
      <c r="E31" s="127"/>
      <c r="F31" s="128"/>
      <c r="G31" s="129"/>
      <c r="H31" s="130"/>
      <c r="I31" s="128"/>
      <c r="J31" s="129"/>
      <c r="K31" s="130"/>
      <c r="L31" s="129"/>
      <c r="M31" s="129"/>
    </row>
    <row r="32" spans="1:13" s="6" customFormat="1" ht="13.5" customHeight="1">
      <c r="A32" s="23"/>
      <c r="B32" s="126"/>
      <c r="C32" s="172"/>
      <c r="D32" s="172"/>
      <c r="E32" s="127"/>
      <c r="F32" s="128"/>
      <c r="G32" s="129"/>
      <c r="H32" s="130"/>
      <c r="I32" s="128"/>
      <c r="J32" s="129"/>
      <c r="K32" s="130"/>
      <c r="L32" s="129"/>
      <c r="M32" s="129"/>
    </row>
    <row r="33" spans="1:13" s="6" customFormat="1" ht="13.5" customHeight="1">
      <c r="A33" s="23"/>
      <c r="B33" s="126"/>
      <c r="C33" s="172"/>
      <c r="D33" s="172"/>
      <c r="E33" s="127"/>
      <c r="F33" s="128"/>
      <c r="G33" s="129"/>
      <c r="H33" s="130"/>
      <c r="I33" s="128"/>
      <c r="J33" s="129"/>
      <c r="K33" s="130"/>
      <c r="L33" s="129"/>
      <c r="M33" s="129"/>
    </row>
    <row r="34" spans="1:13" s="6" customFormat="1" ht="13.5" customHeight="1">
      <c r="A34" s="23"/>
      <c r="B34" s="131"/>
      <c r="C34" s="132"/>
      <c r="D34" s="132"/>
      <c r="E34" s="107"/>
      <c r="F34" s="107"/>
      <c r="G34" s="129"/>
      <c r="H34" s="64"/>
      <c r="I34" s="64"/>
      <c r="J34" s="129"/>
      <c r="K34" s="64"/>
      <c r="L34" s="129"/>
      <c r="M34" s="129"/>
    </row>
    <row r="35" spans="1:13" s="6" customFormat="1" ht="13.5" customHeight="1">
      <c r="A35" s="23"/>
      <c r="B35" s="131"/>
      <c r="C35" s="132"/>
      <c r="D35" s="132"/>
      <c r="E35" s="107"/>
      <c r="F35" s="107"/>
      <c r="G35" s="129"/>
      <c r="H35" s="64"/>
      <c r="I35" s="64"/>
      <c r="J35" s="129"/>
      <c r="K35" s="64"/>
      <c r="L35" s="129"/>
      <c r="M35" s="129"/>
    </row>
    <row r="36" spans="1:13" s="6" customFormat="1" ht="13.5" customHeight="1">
      <c r="A36" s="23"/>
      <c r="B36" s="131"/>
      <c r="C36" s="132"/>
      <c r="D36" s="132"/>
      <c r="E36" s="107"/>
      <c r="F36" s="107"/>
      <c r="G36" s="129"/>
      <c r="H36" s="64"/>
      <c r="I36" s="64"/>
      <c r="J36" s="129"/>
      <c r="K36" s="64"/>
      <c r="L36" s="129"/>
      <c r="M36" s="129"/>
    </row>
    <row r="37" spans="1:13" s="6" customFormat="1" ht="13.5" customHeight="1">
      <c r="A37" s="23"/>
      <c r="B37" s="131"/>
      <c r="C37" s="132"/>
      <c r="D37" s="132"/>
      <c r="E37" s="107"/>
      <c r="F37" s="107"/>
      <c r="G37" s="129"/>
      <c r="H37" s="64"/>
      <c r="I37" s="64"/>
      <c r="J37" s="129"/>
      <c r="K37" s="64"/>
      <c r="L37" s="129"/>
      <c r="M37" s="129"/>
    </row>
    <row r="38" spans="1:13" s="6" customFormat="1" ht="13.5" customHeight="1">
      <c r="A38" s="23"/>
      <c r="B38" s="131"/>
      <c r="C38" s="132"/>
      <c r="D38" s="132"/>
      <c r="E38" s="107"/>
      <c r="F38" s="107"/>
      <c r="G38" s="129"/>
      <c r="H38" s="64"/>
      <c r="I38" s="64"/>
      <c r="J38" s="129"/>
      <c r="K38" s="64"/>
      <c r="L38" s="129"/>
      <c r="M38" s="129"/>
    </row>
    <row r="39" spans="1:13" s="6" customFormat="1" ht="13.5" customHeight="1">
      <c r="A39" s="23"/>
      <c r="B39" s="131"/>
      <c r="C39" s="132"/>
      <c r="D39" s="132"/>
      <c r="E39" s="107"/>
      <c r="F39" s="107"/>
      <c r="G39" s="129"/>
      <c r="H39" s="64"/>
      <c r="I39" s="64"/>
      <c r="J39" s="129"/>
      <c r="K39" s="64"/>
      <c r="L39" s="129"/>
      <c r="M39" s="129"/>
    </row>
    <row r="40" spans="1:13" s="6" customFormat="1" ht="13.5" customHeight="1">
      <c r="A40" s="23"/>
      <c r="B40" s="131"/>
      <c r="C40" s="132"/>
      <c r="D40" s="132"/>
      <c r="E40" s="107"/>
      <c r="F40" s="107"/>
      <c r="G40" s="129"/>
      <c r="H40" s="64"/>
      <c r="I40" s="64"/>
      <c r="J40" s="129"/>
      <c r="K40" s="64"/>
      <c r="L40" s="129"/>
      <c r="M40" s="129"/>
    </row>
    <row r="41" spans="1:13" s="6" customFormat="1" ht="13.5" customHeight="1">
      <c r="A41" s="23"/>
      <c r="B41" s="131"/>
      <c r="C41" s="132"/>
      <c r="D41" s="132"/>
      <c r="E41" s="107"/>
      <c r="F41" s="107"/>
      <c r="G41" s="129"/>
      <c r="H41" s="64"/>
      <c r="I41" s="64"/>
      <c r="J41" s="129"/>
      <c r="K41" s="64"/>
      <c r="L41" s="129"/>
      <c r="M41" s="129"/>
    </row>
    <row r="42" spans="1:13" s="6" customFormat="1" ht="13.5" customHeight="1">
      <c r="A42" s="23"/>
      <c r="B42" s="131"/>
      <c r="C42" s="132"/>
      <c r="D42" s="132"/>
      <c r="E42" s="107"/>
      <c r="F42" s="107"/>
      <c r="G42" s="129"/>
      <c r="H42" s="64"/>
      <c r="I42" s="64"/>
      <c r="J42" s="129"/>
      <c r="K42" s="64"/>
      <c r="L42" s="129"/>
      <c r="M42" s="129"/>
    </row>
    <row r="43" spans="1:13" s="6" customFormat="1" ht="13.5" customHeight="1">
      <c r="A43" s="23"/>
      <c r="B43" s="131"/>
      <c r="C43" s="132"/>
      <c r="D43" s="132"/>
      <c r="E43" s="107"/>
      <c r="F43" s="107"/>
      <c r="G43" s="129"/>
      <c r="H43" s="64"/>
      <c r="I43" s="64"/>
      <c r="J43" s="129"/>
      <c r="K43" s="64"/>
      <c r="L43" s="129"/>
      <c r="M43" s="129"/>
    </row>
    <row r="44" spans="1:13" s="6" customFormat="1" ht="13.5" customHeight="1">
      <c r="A44" s="23"/>
      <c r="B44" s="131"/>
      <c r="C44" s="132"/>
      <c r="D44" s="132"/>
      <c r="E44" s="107"/>
      <c r="F44" s="107"/>
      <c r="G44" s="129"/>
      <c r="H44" s="64"/>
      <c r="I44" s="64"/>
      <c r="J44" s="129"/>
      <c r="K44" s="64"/>
      <c r="L44" s="129"/>
      <c r="M44" s="129"/>
    </row>
    <row r="45" spans="1:13" s="6" customFormat="1" ht="13.5" customHeight="1">
      <c r="A45" s="23"/>
      <c r="B45" s="131"/>
      <c r="C45" s="132"/>
      <c r="D45" s="132"/>
      <c r="E45" s="107"/>
      <c r="F45" s="107"/>
      <c r="G45" s="129"/>
      <c r="H45" s="64"/>
      <c r="I45" s="64"/>
      <c r="J45" s="129"/>
      <c r="K45" s="64"/>
      <c r="L45" s="129"/>
      <c r="M45" s="129"/>
    </row>
    <row r="46" spans="1:13" ht="13.5" customHeight="1">
      <c r="A46" s="23"/>
      <c r="B46" s="131"/>
      <c r="C46" s="132"/>
      <c r="D46" s="132"/>
      <c r="G46" s="129"/>
      <c r="J46" s="129"/>
      <c r="L46" s="129"/>
      <c r="M46" s="129"/>
    </row>
    <row r="47" spans="1:13" ht="13.5" customHeight="1">
      <c r="A47" s="23"/>
      <c r="B47" s="131"/>
      <c r="C47" s="132"/>
      <c r="D47" s="132"/>
      <c r="G47" s="129"/>
      <c r="J47" s="129"/>
      <c r="L47" s="129"/>
      <c r="M47" s="129"/>
    </row>
    <row r="48" spans="1:13" ht="13.5" customHeight="1">
      <c r="A48" s="23"/>
      <c r="B48" s="131"/>
      <c r="C48" s="132"/>
      <c r="D48" s="132"/>
      <c r="G48" s="129"/>
      <c r="J48" s="129"/>
      <c r="L48" s="129"/>
      <c r="M48" s="129"/>
    </row>
    <row r="49" spans="1:13" ht="13.5" customHeight="1">
      <c r="A49" s="23"/>
      <c r="B49" s="131"/>
      <c r="C49" s="132"/>
      <c r="D49" s="132"/>
      <c r="G49" s="129"/>
      <c r="J49" s="129"/>
      <c r="L49" s="129"/>
      <c r="M49" s="129"/>
    </row>
    <row r="50" spans="1:13" ht="13.5" customHeight="1">
      <c r="A50" s="23"/>
      <c r="B50" s="131"/>
      <c r="C50" s="132"/>
      <c r="D50" s="132"/>
      <c r="G50" s="129"/>
      <c r="J50" s="129"/>
      <c r="L50" s="129"/>
      <c r="M50" s="129"/>
    </row>
    <row r="51" spans="1:13" ht="13.5" customHeight="1">
      <c r="A51" s="23"/>
      <c r="B51" s="131"/>
      <c r="C51" s="132"/>
      <c r="D51" s="132"/>
      <c r="G51" s="129"/>
      <c r="J51" s="129"/>
      <c r="L51" s="129"/>
      <c r="M51" s="129"/>
    </row>
  </sheetData>
  <sheetProtection/>
  <protectedRanges>
    <protectedRange sqref="C6" name="範囲5_3"/>
    <protectedRange sqref="C7" name="範囲5_2"/>
    <protectedRange sqref="C9" name="範囲5_3_1"/>
    <protectedRange sqref="C10" name="範囲5_3_2"/>
    <protectedRange sqref="C12" name="範囲5_3_3"/>
    <protectedRange sqref="C16" name="範囲5_2_2"/>
    <protectedRange sqref="C18" name="範囲5_9"/>
    <protectedRange sqref="C20" name="範囲5_9_1"/>
    <protectedRange sqref="C21" name="範囲5_3_5"/>
    <protectedRange sqref="C23" name="範囲5_2_1"/>
    <protectedRange sqref="C24" name="範囲5_2_1_1"/>
    <protectedRange sqref="C25" name="範囲5_3_4"/>
    <protectedRange sqref="C26" name="範囲5_2_2_1"/>
    <protectedRange sqref="C28" name="範囲5_9_2"/>
    <protectedRange sqref="C29" name="範囲5_3_4_1"/>
    <protectedRange sqref="N6" name="範囲6_3"/>
    <protectedRange sqref="N7" name="範囲6_2"/>
    <protectedRange sqref="N9" name="範囲6_3_1"/>
    <protectedRange sqref="N10" name="範囲6_3_2"/>
    <protectedRange sqref="N12" name="範囲6_3_3"/>
    <protectedRange sqref="N16" name="範囲6_2_2"/>
    <protectedRange sqref="N20" name="範囲6_9"/>
    <protectedRange sqref="N21" name="範囲6_3_5"/>
    <protectedRange sqref="N23" name="範囲6_2_1"/>
    <protectedRange sqref="N24" name="範囲6_2_1_1"/>
    <protectedRange sqref="N25" name="範囲6_3_4"/>
    <protectedRange sqref="N26" name="範囲6_2_2_1"/>
    <protectedRange sqref="N29" name="範囲6_3_4_1"/>
  </protectedRanges>
  <autoFilter ref="B4:M4"/>
  <mergeCells count="1">
    <mergeCell ref="B1:E1"/>
  </mergeCells>
  <dataValidations count="2">
    <dataValidation allowBlank="1" showInputMessage="1" showErrorMessage="1" promptTitle="氏名入力:" prompt="苗字と名前の間は全角で1コマ空けて下さい。&#10;&#10;入力内容がそのままプログラムに記載されます。&#10;&#10;参加者のいない欄は何も入力しないで下さい。" sqref="C6:C7 C9:C10 C12 C16 C18 C20:C21 C23:C26 C28:C29"/>
    <dataValidation allowBlank="1" showInputMessage="1" showErrorMessage="1" promptTitle="フリガナ:" prompt="全角カタカナで入力して下さい。" imeMode="fullKatakana" sqref="N6:N7 N9:N10 N12 N16 N20:N21 N23:N26 N29"/>
  </dataValidations>
  <hyperlinks>
    <hyperlink ref="M3" r:id="rId1" display="httokuda@lilac.ocn.ne.jp"/>
    <hyperlink ref="M2" r:id="rId2" display="komaki-h@amigo2.ne.jp"/>
    <hyperlink ref="M4" r:id="rId3" display="kays0601@yahoo.co.jp"/>
    <hyperlink ref="M1" r:id="rId4" display="httokuda@lilac.ocn.ne.jp"/>
  </hyperlinks>
  <printOptions/>
  <pageMargins left="0.7875" right="0.7875" top="0.19652777777777777" bottom="0.19652777777777777" header="0.5118055555555556" footer="0.5118055555555556"/>
  <pageSetup fitToHeight="1" fitToWidth="1" horizontalDpi="300" verticalDpi="300" orientation="landscape" paperSize="9" scale="87"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6.875" style="1" customWidth="1"/>
    <col min="3" max="3" width="16.125" style="1" customWidth="1"/>
    <col min="4" max="4" width="24.75390625" style="1" customWidth="1"/>
    <col min="5" max="5" width="10.625" style="74" customWidth="1"/>
    <col min="6" max="6" width="6.875" style="169" customWidth="1"/>
    <col min="7" max="7" width="9.00390625" style="67" customWidth="1"/>
    <col min="8" max="8" width="10.625" style="72" customWidth="1"/>
    <col min="9" max="9" width="7.25390625" style="72" customWidth="1"/>
    <col min="10" max="10" width="9.00390625" style="67" customWidth="1"/>
    <col min="11" max="11" width="10.625" style="72" customWidth="1"/>
    <col min="12" max="13" width="9.00390625" style="67" customWidth="1"/>
    <col min="14" max="14" width="14.875" style="1" bestFit="1" customWidth="1"/>
    <col min="15" max="16384" width="9.00390625" style="1" customWidth="1"/>
  </cols>
  <sheetData>
    <row r="1" spans="2:6" ht="17.25">
      <c r="B1" s="300" t="s">
        <v>662</v>
      </c>
      <c r="C1" s="300"/>
      <c r="D1" s="300"/>
      <c r="E1" s="300"/>
      <c r="F1" s="149"/>
    </row>
    <row r="3" spans="1:13" ht="17.25">
      <c r="A3" s="1" t="s">
        <v>35</v>
      </c>
      <c r="E3" s="74" t="s">
        <v>36</v>
      </c>
      <c r="H3" s="72" t="s">
        <v>37</v>
      </c>
      <c r="K3" s="72" t="s">
        <v>38</v>
      </c>
      <c r="M3" s="67" t="s">
        <v>39</v>
      </c>
    </row>
    <row r="4" spans="1:12" ht="17.25">
      <c r="A4" s="1" t="s">
        <v>40</v>
      </c>
      <c r="B4" s="1" t="s">
        <v>41</v>
      </c>
      <c r="C4" s="1" t="s">
        <v>42</v>
      </c>
      <c r="D4" s="1" t="s">
        <v>43</v>
      </c>
      <c r="E4" s="74" t="s">
        <v>44</v>
      </c>
      <c r="F4" s="75" t="s">
        <v>236</v>
      </c>
      <c r="G4" s="67" t="s">
        <v>45</v>
      </c>
      <c r="H4" s="72" t="s">
        <v>46</v>
      </c>
      <c r="I4" s="75" t="s">
        <v>236</v>
      </c>
      <c r="J4" s="67" t="s">
        <v>47</v>
      </c>
      <c r="K4" s="72" t="s">
        <v>48</v>
      </c>
      <c r="L4" s="67" t="s">
        <v>49</v>
      </c>
    </row>
    <row r="5" spans="1:14" ht="17.25">
      <c r="A5" s="174">
        <v>1</v>
      </c>
      <c r="B5" s="209" t="s">
        <v>69</v>
      </c>
      <c r="C5" s="181" t="s">
        <v>452</v>
      </c>
      <c r="D5" s="202" t="s">
        <v>471</v>
      </c>
      <c r="E5" s="198"/>
      <c r="F5" s="199"/>
      <c r="G5" s="200"/>
      <c r="H5" s="197"/>
      <c r="I5" s="199"/>
      <c r="J5" s="200"/>
      <c r="K5" s="197"/>
      <c r="L5" s="200"/>
      <c r="M5" s="200"/>
      <c r="N5" s="182" t="s">
        <v>913</v>
      </c>
    </row>
    <row r="6" spans="1:14" ht="17.25">
      <c r="A6" s="174">
        <v>2</v>
      </c>
      <c r="B6" s="209" t="s">
        <v>62</v>
      </c>
      <c r="C6" s="181" t="s">
        <v>453</v>
      </c>
      <c r="D6" s="202" t="s">
        <v>472</v>
      </c>
      <c r="E6" s="198"/>
      <c r="F6" s="199"/>
      <c r="G6" s="200"/>
      <c r="H6" s="197"/>
      <c r="I6" s="199"/>
      <c r="J6" s="200"/>
      <c r="K6" s="197"/>
      <c r="L6" s="200"/>
      <c r="M6" s="200"/>
      <c r="N6" s="182" t="s">
        <v>914</v>
      </c>
    </row>
    <row r="7" spans="1:14" ht="17.25">
      <c r="A7" s="174">
        <v>3</v>
      </c>
      <c r="B7" s="136" t="s">
        <v>54</v>
      </c>
      <c r="C7" s="157" t="s">
        <v>454</v>
      </c>
      <c r="D7" s="158" t="s">
        <v>473</v>
      </c>
      <c r="E7" s="54">
        <v>16.37</v>
      </c>
      <c r="F7" s="70" t="s">
        <v>915</v>
      </c>
      <c r="G7" s="55">
        <f>ROUND(25.4347*(25.5-E7)^1.34,0)</f>
        <v>493</v>
      </c>
      <c r="H7" s="61">
        <v>3.1</v>
      </c>
      <c r="I7" s="70" t="s">
        <v>898</v>
      </c>
      <c r="J7" s="55">
        <f aca="true" t="shared" si="0" ref="J7:J27">ROUND(0.14354*(100*H7-1.77)^1.385,0)</f>
        <v>402</v>
      </c>
      <c r="K7" s="61">
        <v>49.43</v>
      </c>
      <c r="L7" s="55">
        <f aca="true" t="shared" si="1" ref="L7:L25">ROUND(10.14*(K7-3)^1.02,0)</f>
        <v>508</v>
      </c>
      <c r="M7" s="55">
        <f aca="true" t="shared" si="2" ref="M7:M29">ROUND(G7+J7+L7,0)</f>
        <v>1403</v>
      </c>
      <c r="N7" s="186" t="s">
        <v>916</v>
      </c>
    </row>
    <row r="8" spans="1:14" ht="17.25">
      <c r="A8" s="174">
        <v>4</v>
      </c>
      <c r="B8" s="136" t="s">
        <v>59</v>
      </c>
      <c r="C8" s="164" t="s">
        <v>243</v>
      </c>
      <c r="D8" s="158" t="s">
        <v>474</v>
      </c>
      <c r="E8" s="54">
        <v>14.59</v>
      </c>
      <c r="F8" s="70" t="s">
        <v>915</v>
      </c>
      <c r="G8" s="55">
        <f aca="true" t="shared" si="3" ref="G8:G28">ROUND(25.4347*(25.5-E8)^1.34,0)</f>
        <v>625</v>
      </c>
      <c r="H8" s="61">
        <v>4.02</v>
      </c>
      <c r="I8" s="70" t="s">
        <v>898</v>
      </c>
      <c r="J8" s="55">
        <f t="shared" si="0"/>
        <v>577</v>
      </c>
      <c r="K8" s="61">
        <v>57.5</v>
      </c>
      <c r="L8" s="55">
        <f t="shared" si="1"/>
        <v>599</v>
      </c>
      <c r="M8" s="55">
        <f t="shared" si="2"/>
        <v>1801</v>
      </c>
      <c r="N8" s="158" t="s">
        <v>917</v>
      </c>
    </row>
    <row r="9" spans="1:14" ht="17.25">
      <c r="A9" s="174">
        <v>5</v>
      </c>
      <c r="B9" s="136" t="s">
        <v>71</v>
      </c>
      <c r="C9" s="157" t="s">
        <v>455</v>
      </c>
      <c r="D9" s="159" t="s">
        <v>475</v>
      </c>
      <c r="E9" s="54">
        <v>15.5</v>
      </c>
      <c r="F9" s="70" t="s">
        <v>918</v>
      </c>
      <c r="G9" s="55">
        <f t="shared" si="3"/>
        <v>556</v>
      </c>
      <c r="H9" s="61">
        <v>3.63</v>
      </c>
      <c r="I9" s="70" t="s">
        <v>919</v>
      </c>
      <c r="J9" s="55">
        <f t="shared" si="0"/>
        <v>501</v>
      </c>
      <c r="K9" s="61">
        <v>38.13</v>
      </c>
      <c r="L9" s="55">
        <f t="shared" si="1"/>
        <v>382</v>
      </c>
      <c r="M9" s="55">
        <f t="shared" si="2"/>
        <v>1439</v>
      </c>
      <c r="N9" s="186" t="s">
        <v>920</v>
      </c>
    </row>
    <row r="10" spans="1:14" ht="17.25">
      <c r="A10" s="174">
        <v>6</v>
      </c>
      <c r="B10" s="136" t="s">
        <v>63</v>
      </c>
      <c r="C10" s="164" t="s">
        <v>456</v>
      </c>
      <c r="D10" s="158" t="s">
        <v>476</v>
      </c>
      <c r="E10" s="54">
        <v>15.54</v>
      </c>
      <c r="F10" s="70" t="s">
        <v>918</v>
      </c>
      <c r="G10" s="55">
        <f t="shared" si="3"/>
        <v>553</v>
      </c>
      <c r="H10" s="61">
        <v>3.4</v>
      </c>
      <c r="I10" s="70" t="s">
        <v>919</v>
      </c>
      <c r="J10" s="55">
        <f t="shared" si="0"/>
        <v>457</v>
      </c>
      <c r="K10" s="61">
        <v>30.8</v>
      </c>
      <c r="L10" s="55">
        <f t="shared" si="1"/>
        <v>301</v>
      </c>
      <c r="M10" s="55">
        <f t="shared" si="2"/>
        <v>1311</v>
      </c>
      <c r="N10" s="186" t="s">
        <v>921</v>
      </c>
    </row>
    <row r="11" spans="1:14" ht="17.25">
      <c r="A11" s="174">
        <v>7</v>
      </c>
      <c r="B11" s="136" t="s">
        <v>55</v>
      </c>
      <c r="C11" s="157" t="s">
        <v>457</v>
      </c>
      <c r="D11" s="159" t="s">
        <v>477</v>
      </c>
      <c r="E11" s="54">
        <v>14.5</v>
      </c>
      <c r="F11" s="70" t="s">
        <v>897</v>
      </c>
      <c r="G11" s="55">
        <f t="shared" si="3"/>
        <v>632</v>
      </c>
      <c r="H11" s="61">
        <v>3.32</v>
      </c>
      <c r="I11" s="70" t="s">
        <v>919</v>
      </c>
      <c r="J11" s="55">
        <f t="shared" si="0"/>
        <v>442</v>
      </c>
      <c r="K11" s="61">
        <v>38.05</v>
      </c>
      <c r="L11" s="55">
        <f t="shared" si="1"/>
        <v>382</v>
      </c>
      <c r="M11" s="55">
        <f t="shared" si="2"/>
        <v>1456</v>
      </c>
      <c r="N11" s="158" t="s">
        <v>922</v>
      </c>
    </row>
    <row r="12" spans="1:14" ht="17.25">
      <c r="A12" s="174">
        <v>8</v>
      </c>
      <c r="B12" s="136" t="s">
        <v>68</v>
      </c>
      <c r="C12" s="157" t="s">
        <v>458</v>
      </c>
      <c r="D12" s="159" t="s">
        <v>471</v>
      </c>
      <c r="E12" s="54">
        <v>14.42</v>
      </c>
      <c r="F12" s="70" t="s">
        <v>897</v>
      </c>
      <c r="G12" s="55">
        <f t="shared" si="3"/>
        <v>638</v>
      </c>
      <c r="H12" s="61">
        <v>4.36</v>
      </c>
      <c r="I12" s="70" t="s">
        <v>919</v>
      </c>
      <c r="J12" s="55">
        <f t="shared" si="0"/>
        <v>646</v>
      </c>
      <c r="K12" s="61">
        <v>59.2</v>
      </c>
      <c r="L12" s="55">
        <f t="shared" si="1"/>
        <v>618</v>
      </c>
      <c r="M12" s="55">
        <f t="shared" si="2"/>
        <v>1902</v>
      </c>
      <c r="N12" s="186" t="s">
        <v>923</v>
      </c>
    </row>
    <row r="13" spans="1:14" ht="17.25">
      <c r="A13" s="174">
        <v>9</v>
      </c>
      <c r="B13" s="136" t="s">
        <v>70</v>
      </c>
      <c r="C13" s="157" t="s">
        <v>459</v>
      </c>
      <c r="D13" s="158" t="s">
        <v>478</v>
      </c>
      <c r="E13" s="54">
        <v>15.78</v>
      </c>
      <c r="F13" s="70" t="s">
        <v>726</v>
      </c>
      <c r="G13" s="55">
        <f t="shared" si="3"/>
        <v>536</v>
      </c>
      <c r="H13" s="61">
        <v>2.93</v>
      </c>
      <c r="I13" s="70" t="s">
        <v>919</v>
      </c>
      <c r="J13" s="55">
        <f t="shared" si="0"/>
        <v>371</v>
      </c>
      <c r="K13" s="61">
        <v>40.76</v>
      </c>
      <c r="L13" s="55">
        <f t="shared" si="1"/>
        <v>412</v>
      </c>
      <c r="M13" s="55">
        <f t="shared" si="2"/>
        <v>1319</v>
      </c>
      <c r="N13" s="186" t="s">
        <v>924</v>
      </c>
    </row>
    <row r="14" spans="1:14" ht="17.25">
      <c r="A14" s="174">
        <v>10</v>
      </c>
      <c r="B14" s="136" t="s">
        <v>58</v>
      </c>
      <c r="C14" s="164" t="s">
        <v>460</v>
      </c>
      <c r="D14" s="158" t="s">
        <v>479</v>
      </c>
      <c r="E14" s="54">
        <v>14.83</v>
      </c>
      <c r="F14" s="70" t="s">
        <v>726</v>
      </c>
      <c r="G14" s="55">
        <f t="shared" si="3"/>
        <v>607</v>
      </c>
      <c r="H14" s="61">
        <v>4.46</v>
      </c>
      <c r="I14" s="70" t="s">
        <v>919</v>
      </c>
      <c r="J14" s="55">
        <f t="shared" si="0"/>
        <v>667</v>
      </c>
      <c r="K14" s="61">
        <v>29.24</v>
      </c>
      <c r="L14" s="55">
        <f t="shared" si="1"/>
        <v>284</v>
      </c>
      <c r="M14" s="55">
        <f t="shared" si="2"/>
        <v>1558</v>
      </c>
      <c r="N14" s="186" t="s">
        <v>925</v>
      </c>
    </row>
    <row r="15" spans="1:14" ht="17.25">
      <c r="A15" s="174">
        <v>11</v>
      </c>
      <c r="B15" s="209" t="s">
        <v>57</v>
      </c>
      <c r="C15" s="181" t="s">
        <v>461</v>
      </c>
      <c r="D15" s="202" t="s">
        <v>480</v>
      </c>
      <c r="E15" s="198"/>
      <c r="F15" s="199"/>
      <c r="G15" s="200"/>
      <c r="H15" s="197"/>
      <c r="I15" s="199"/>
      <c r="J15" s="200"/>
      <c r="K15" s="197"/>
      <c r="L15" s="200"/>
      <c r="M15" s="200"/>
      <c r="N15" s="182" t="s">
        <v>926</v>
      </c>
    </row>
    <row r="16" spans="1:14" ht="17.25">
      <c r="A16" s="174">
        <v>12</v>
      </c>
      <c r="B16" s="136" t="s">
        <v>72</v>
      </c>
      <c r="C16" s="164" t="s">
        <v>261</v>
      </c>
      <c r="D16" s="159" t="s">
        <v>471</v>
      </c>
      <c r="E16" s="54">
        <v>16.05</v>
      </c>
      <c r="F16" s="70" t="s">
        <v>897</v>
      </c>
      <c r="G16" s="55">
        <f t="shared" si="3"/>
        <v>516</v>
      </c>
      <c r="H16" s="61">
        <v>3.49</v>
      </c>
      <c r="I16" s="70" t="s">
        <v>919</v>
      </c>
      <c r="J16" s="55">
        <f t="shared" si="0"/>
        <v>474</v>
      </c>
      <c r="K16" s="61">
        <v>32.12</v>
      </c>
      <c r="L16" s="55">
        <f t="shared" si="1"/>
        <v>316</v>
      </c>
      <c r="M16" s="55">
        <f t="shared" si="2"/>
        <v>1306</v>
      </c>
      <c r="N16" s="186" t="s">
        <v>927</v>
      </c>
    </row>
    <row r="17" spans="1:14" ht="17.25">
      <c r="A17" s="174">
        <v>13</v>
      </c>
      <c r="B17" s="136" t="s">
        <v>64</v>
      </c>
      <c r="C17" s="157" t="s">
        <v>847</v>
      </c>
      <c r="D17" s="158" t="s">
        <v>476</v>
      </c>
      <c r="E17" s="54">
        <v>15.02</v>
      </c>
      <c r="F17" s="70" t="s">
        <v>906</v>
      </c>
      <c r="G17" s="55">
        <f t="shared" si="3"/>
        <v>593</v>
      </c>
      <c r="H17" s="61">
        <v>3.72</v>
      </c>
      <c r="I17" s="70" t="s">
        <v>919</v>
      </c>
      <c r="J17" s="55">
        <f t="shared" si="0"/>
        <v>518</v>
      </c>
      <c r="K17" s="61">
        <v>43.23</v>
      </c>
      <c r="L17" s="55">
        <f t="shared" si="1"/>
        <v>439</v>
      </c>
      <c r="M17" s="55">
        <f t="shared" si="2"/>
        <v>1550</v>
      </c>
      <c r="N17" s="158" t="s">
        <v>928</v>
      </c>
    </row>
    <row r="18" spans="1:14" ht="17.25">
      <c r="A18" s="174">
        <v>14</v>
      </c>
      <c r="B18" s="136" t="s">
        <v>56</v>
      </c>
      <c r="C18" s="164" t="s">
        <v>462</v>
      </c>
      <c r="D18" s="159" t="s">
        <v>471</v>
      </c>
      <c r="E18" s="54">
        <v>15.04</v>
      </c>
      <c r="F18" s="70" t="s">
        <v>906</v>
      </c>
      <c r="G18" s="55">
        <f t="shared" si="3"/>
        <v>591</v>
      </c>
      <c r="H18" s="61">
        <v>4.08</v>
      </c>
      <c r="I18" s="70" t="s">
        <v>902</v>
      </c>
      <c r="J18" s="55">
        <f t="shared" si="0"/>
        <v>589</v>
      </c>
      <c r="K18" s="61">
        <v>45.05</v>
      </c>
      <c r="L18" s="55">
        <f t="shared" si="1"/>
        <v>459</v>
      </c>
      <c r="M18" s="55">
        <f t="shared" si="2"/>
        <v>1639</v>
      </c>
      <c r="N18" s="186" t="s">
        <v>929</v>
      </c>
    </row>
    <row r="19" spans="1:14" ht="17.25">
      <c r="A19" s="174">
        <v>15</v>
      </c>
      <c r="B19" s="136" t="s">
        <v>60</v>
      </c>
      <c r="C19" s="164" t="s">
        <v>463</v>
      </c>
      <c r="D19" s="159" t="s">
        <v>477</v>
      </c>
      <c r="E19" s="54">
        <v>16.42</v>
      </c>
      <c r="F19" s="70" t="s">
        <v>274</v>
      </c>
      <c r="G19" s="55">
        <f t="shared" si="3"/>
        <v>489</v>
      </c>
      <c r="H19" s="61">
        <v>3.1</v>
      </c>
      <c r="I19" s="70" t="s">
        <v>919</v>
      </c>
      <c r="J19" s="55">
        <f t="shared" si="0"/>
        <v>402</v>
      </c>
      <c r="K19" s="61">
        <v>33.89</v>
      </c>
      <c r="L19" s="55">
        <f t="shared" si="1"/>
        <v>335</v>
      </c>
      <c r="M19" s="55">
        <f t="shared" si="2"/>
        <v>1226</v>
      </c>
      <c r="N19" s="158" t="s">
        <v>930</v>
      </c>
    </row>
    <row r="20" spans="1:14" ht="17.25">
      <c r="A20" s="174">
        <v>16</v>
      </c>
      <c r="B20" s="136" t="s">
        <v>66</v>
      </c>
      <c r="C20" s="164" t="s">
        <v>464</v>
      </c>
      <c r="D20" s="165" t="s">
        <v>481</v>
      </c>
      <c r="E20" s="54">
        <v>14.74</v>
      </c>
      <c r="F20" s="70" t="s">
        <v>274</v>
      </c>
      <c r="G20" s="55">
        <f t="shared" si="3"/>
        <v>614</v>
      </c>
      <c r="H20" s="61">
        <v>3.52</v>
      </c>
      <c r="I20" s="70" t="s">
        <v>919</v>
      </c>
      <c r="J20" s="55">
        <f t="shared" si="0"/>
        <v>480</v>
      </c>
      <c r="K20" s="61">
        <v>40.43</v>
      </c>
      <c r="L20" s="55">
        <f t="shared" si="1"/>
        <v>408</v>
      </c>
      <c r="M20" s="55">
        <f t="shared" si="2"/>
        <v>1502</v>
      </c>
      <c r="N20" s="186" t="s">
        <v>931</v>
      </c>
    </row>
    <row r="21" spans="1:14" ht="17.25">
      <c r="A21" s="174">
        <v>17</v>
      </c>
      <c r="B21" s="136" t="s">
        <v>65</v>
      </c>
      <c r="C21" s="157" t="s">
        <v>465</v>
      </c>
      <c r="D21" s="159" t="s">
        <v>477</v>
      </c>
      <c r="E21" s="54">
        <v>15.45</v>
      </c>
      <c r="F21" s="70" t="s">
        <v>274</v>
      </c>
      <c r="G21" s="55">
        <f t="shared" si="3"/>
        <v>560</v>
      </c>
      <c r="H21" s="61">
        <v>3.45</v>
      </c>
      <c r="I21" s="70" t="s">
        <v>919</v>
      </c>
      <c r="J21" s="55">
        <f t="shared" si="0"/>
        <v>466</v>
      </c>
      <c r="K21" s="61">
        <v>43.78</v>
      </c>
      <c r="L21" s="55">
        <f t="shared" si="1"/>
        <v>445</v>
      </c>
      <c r="M21" s="55">
        <f t="shared" si="2"/>
        <v>1471</v>
      </c>
      <c r="N21" s="186" t="s">
        <v>932</v>
      </c>
    </row>
    <row r="22" spans="1:14" ht="17.25">
      <c r="A22" s="174">
        <v>18</v>
      </c>
      <c r="B22" s="209" t="s">
        <v>73</v>
      </c>
      <c r="C22" s="181" t="s">
        <v>466</v>
      </c>
      <c r="D22" s="210" t="s">
        <v>473</v>
      </c>
      <c r="E22" s="198"/>
      <c r="F22" s="199"/>
      <c r="G22" s="200"/>
      <c r="H22" s="197"/>
      <c r="I22" s="199"/>
      <c r="J22" s="200"/>
      <c r="K22" s="197"/>
      <c r="L22" s="200"/>
      <c r="M22" s="200"/>
      <c r="N22" s="182" t="s">
        <v>933</v>
      </c>
    </row>
    <row r="23" spans="1:14" ht="17.25">
      <c r="A23" s="174">
        <v>19</v>
      </c>
      <c r="B23" s="136" t="s">
        <v>67</v>
      </c>
      <c r="C23" s="157" t="s">
        <v>467</v>
      </c>
      <c r="D23" s="158" t="s">
        <v>482</v>
      </c>
      <c r="E23" s="54">
        <v>14.55</v>
      </c>
      <c r="F23" s="70" t="s">
        <v>934</v>
      </c>
      <c r="G23" s="55">
        <f t="shared" si="3"/>
        <v>628</v>
      </c>
      <c r="H23" s="61">
        <v>4.14</v>
      </c>
      <c r="I23" s="70" t="s">
        <v>919</v>
      </c>
      <c r="J23" s="55">
        <f t="shared" si="0"/>
        <v>601</v>
      </c>
      <c r="K23" s="61">
        <v>41.34</v>
      </c>
      <c r="L23" s="55">
        <f t="shared" si="1"/>
        <v>418</v>
      </c>
      <c r="M23" s="55">
        <f t="shared" si="2"/>
        <v>1647</v>
      </c>
      <c r="N23" s="186" t="s">
        <v>935</v>
      </c>
    </row>
    <row r="24" spans="1:14" ht="17.25">
      <c r="A24" s="174">
        <v>20</v>
      </c>
      <c r="B24" s="136" t="s">
        <v>51</v>
      </c>
      <c r="C24" s="164" t="s">
        <v>263</v>
      </c>
      <c r="D24" s="159" t="s">
        <v>483</v>
      </c>
      <c r="E24" s="54">
        <v>17.44</v>
      </c>
      <c r="F24" s="70" t="s">
        <v>934</v>
      </c>
      <c r="G24" s="55">
        <f t="shared" si="3"/>
        <v>417</v>
      </c>
      <c r="H24" s="61">
        <v>2.56</v>
      </c>
      <c r="I24" s="70" t="s">
        <v>919</v>
      </c>
      <c r="J24" s="55">
        <f t="shared" si="0"/>
        <v>308</v>
      </c>
      <c r="K24" s="61">
        <v>42.29</v>
      </c>
      <c r="L24" s="55">
        <f t="shared" si="1"/>
        <v>429</v>
      </c>
      <c r="M24" s="55">
        <f t="shared" si="2"/>
        <v>1154</v>
      </c>
      <c r="N24" s="186" t="s">
        <v>936</v>
      </c>
    </row>
    <row r="25" spans="1:14" ht="17.25">
      <c r="A25" s="174">
        <v>21</v>
      </c>
      <c r="B25" s="136" t="s">
        <v>52</v>
      </c>
      <c r="C25" s="157" t="s">
        <v>468</v>
      </c>
      <c r="D25" s="159" t="s">
        <v>471</v>
      </c>
      <c r="E25" s="54">
        <v>14.28</v>
      </c>
      <c r="F25" s="70" t="s">
        <v>937</v>
      </c>
      <c r="G25" s="55">
        <f t="shared" si="3"/>
        <v>649</v>
      </c>
      <c r="H25" s="61">
        <v>4.07</v>
      </c>
      <c r="I25" s="70" t="s">
        <v>919</v>
      </c>
      <c r="J25" s="55">
        <f t="shared" si="0"/>
        <v>587</v>
      </c>
      <c r="K25" s="61">
        <v>56.58</v>
      </c>
      <c r="L25" s="55">
        <f t="shared" si="1"/>
        <v>588</v>
      </c>
      <c r="M25" s="55">
        <f t="shared" si="2"/>
        <v>1824</v>
      </c>
      <c r="N25" s="186" t="s">
        <v>938</v>
      </c>
    </row>
    <row r="26" spans="1:14" ht="17.25">
      <c r="A26" s="174">
        <v>22</v>
      </c>
      <c r="B26" s="136" t="s">
        <v>53</v>
      </c>
      <c r="C26" s="164" t="s">
        <v>262</v>
      </c>
      <c r="D26" s="158" t="s">
        <v>476</v>
      </c>
      <c r="E26" s="54">
        <v>15.17</v>
      </c>
      <c r="F26" s="70" t="s">
        <v>937</v>
      </c>
      <c r="G26" s="55">
        <f t="shared" si="3"/>
        <v>581</v>
      </c>
      <c r="H26" s="61">
        <v>3.81</v>
      </c>
      <c r="I26" s="70" t="s">
        <v>919</v>
      </c>
      <c r="J26" s="55">
        <f t="shared" si="0"/>
        <v>535</v>
      </c>
      <c r="K26" s="61">
        <v>39.22</v>
      </c>
      <c r="L26" s="55">
        <f>ROUND(10.14*(K26-3)^1.02,0)</f>
        <v>395</v>
      </c>
      <c r="M26" s="55">
        <f t="shared" si="2"/>
        <v>1511</v>
      </c>
      <c r="N26" s="186" t="s">
        <v>939</v>
      </c>
    </row>
    <row r="27" spans="1:14" ht="17.25">
      <c r="A27" s="174">
        <v>23</v>
      </c>
      <c r="B27" s="136" t="s">
        <v>61</v>
      </c>
      <c r="C27" s="157" t="s">
        <v>719</v>
      </c>
      <c r="D27" s="159" t="s">
        <v>484</v>
      </c>
      <c r="E27" s="54">
        <v>14.93</v>
      </c>
      <c r="F27" s="70" t="s">
        <v>937</v>
      </c>
      <c r="G27" s="55">
        <f t="shared" si="3"/>
        <v>599</v>
      </c>
      <c r="H27" s="61">
        <v>3.71</v>
      </c>
      <c r="I27" s="70" t="s">
        <v>919</v>
      </c>
      <c r="J27" s="55">
        <f t="shared" si="0"/>
        <v>516</v>
      </c>
      <c r="K27" s="61">
        <v>44.09</v>
      </c>
      <c r="L27" s="55">
        <f>ROUND(10.14*(K27-3)^1.02,0)</f>
        <v>449</v>
      </c>
      <c r="M27" s="55">
        <f t="shared" si="2"/>
        <v>1564</v>
      </c>
      <c r="N27" s="158" t="s">
        <v>940</v>
      </c>
    </row>
    <row r="28" spans="1:14" ht="17.25">
      <c r="A28" s="174">
        <v>24</v>
      </c>
      <c r="B28" s="137" t="s">
        <v>0</v>
      </c>
      <c r="C28" s="157" t="s">
        <v>469</v>
      </c>
      <c r="D28" s="158" t="s">
        <v>474</v>
      </c>
      <c r="E28" s="54">
        <v>14.78</v>
      </c>
      <c r="F28" s="70" t="s">
        <v>937</v>
      </c>
      <c r="G28" s="55">
        <f t="shared" si="3"/>
        <v>611</v>
      </c>
      <c r="H28" s="61">
        <v>4.03</v>
      </c>
      <c r="I28" s="70" t="s">
        <v>919</v>
      </c>
      <c r="J28" s="55">
        <f>ROUND(0.14354*(100*H28-1.77)^1.385,0)</f>
        <v>579</v>
      </c>
      <c r="K28" s="61">
        <v>47.9</v>
      </c>
      <c r="L28" s="55">
        <f>ROUND(10.14*(K28-3)^1.02,0)</f>
        <v>491</v>
      </c>
      <c r="M28" s="55">
        <f t="shared" si="2"/>
        <v>1681</v>
      </c>
      <c r="N28" s="158" t="s">
        <v>941</v>
      </c>
    </row>
    <row r="29" spans="1:14" ht="17.25">
      <c r="A29" s="174">
        <v>25</v>
      </c>
      <c r="B29" s="136" t="s">
        <v>74</v>
      </c>
      <c r="C29" s="164" t="s">
        <v>470</v>
      </c>
      <c r="D29" s="160" t="s">
        <v>485</v>
      </c>
      <c r="E29" s="54">
        <v>15.52</v>
      </c>
      <c r="F29" s="70" t="s">
        <v>937</v>
      </c>
      <c r="G29" s="55">
        <f>ROUND(25.4347*(25.5-E29)^1.34,0)</f>
        <v>555</v>
      </c>
      <c r="H29" s="61">
        <v>3.65</v>
      </c>
      <c r="I29" s="70" t="s">
        <v>919</v>
      </c>
      <c r="J29" s="55">
        <f>ROUND(0.14354*(100*H29-1.77)^1.385,0)</f>
        <v>504</v>
      </c>
      <c r="K29" s="61">
        <v>36.59</v>
      </c>
      <c r="L29" s="55">
        <f>ROUND(10.14*(K29-3)^1.02,0)</f>
        <v>365</v>
      </c>
      <c r="M29" s="55">
        <f t="shared" si="2"/>
        <v>1424</v>
      </c>
      <c r="N29" s="188" t="s">
        <v>942</v>
      </c>
    </row>
    <row r="30" spans="1:11" ht="17.25">
      <c r="A30" s="149"/>
      <c r="B30" s="170"/>
      <c r="C30" s="171"/>
      <c r="D30" s="171"/>
      <c r="E30" s="123"/>
      <c r="F30" s="124"/>
      <c r="H30" s="125"/>
      <c r="I30" s="124"/>
      <c r="K30" s="125"/>
    </row>
    <row r="31" spans="1:11" ht="17.25" customHeight="1">
      <c r="A31" s="149"/>
      <c r="B31" s="170"/>
      <c r="C31" s="171"/>
      <c r="D31" s="171"/>
      <c r="E31" s="123"/>
      <c r="F31" s="124"/>
      <c r="H31" s="125"/>
      <c r="I31" s="124"/>
      <c r="K31" s="125"/>
    </row>
    <row r="32" spans="1:11" ht="17.25">
      <c r="A32" s="149"/>
      <c r="B32" s="170"/>
      <c r="C32" s="171"/>
      <c r="D32" s="171"/>
      <c r="E32" s="123"/>
      <c r="F32" s="124"/>
      <c r="H32" s="125"/>
      <c r="I32" s="124"/>
      <c r="K32" s="125"/>
    </row>
    <row r="33" spans="1:11" ht="17.25">
      <c r="A33" s="149"/>
      <c r="B33" s="170"/>
      <c r="C33" s="171"/>
      <c r="D33" s="171"/>
      <c r="E33" s="123"/>
      <c r="F33" s="124"/>
      <c r="H33" s="125"/>
      <c r="I33" s="124"/>
      <c r="K33" s="125"/>
    </row>
    <row r="34" spans="1:11" ht="17.25">
      <c r="A34" s="149"/>
      <c r="B34" s="134"/>
      <c r="C34" s="172"/>
      <c r="D34" s="172"/>
      <c r="F34" s="67"/>
      <c r="H34" s="67"/>
      <c r="I34" s="67"/>
      <c r="K34" s="1"/>
    </row>
    <row r="35" spans="1:11" ht="17.25">
      <c r="A35" s="149"/>
      <c r="B35" s="134"/>
      <c r="C35" s="172"/>
      <c r="D35" s="172"/>
      <c r="F35" s="67"/>
      <c r="H35" s="1"/>
      <c r="I35" s="1"/>
      <c r="K35" s="1"/>
    </row>
    <row r="36" spans="1:11" ht="17.25">
      <c r="A36" s="149"/>
      <c r="B36" s="134"/>
      <c r="C36" s="172"/>
      <c r="D36" s="172"/>
      <c r="F36" s="67"/>
      <c r="H36" s="1"/>
      <c r="I36" s="1"/>
      <c r="K36" s="1"/>
    </row>
    <row r="37" spans="1:4" ht="17.25">
      <c r="A37" s="149"/>
      <c r="B37" s="134"/>
      <c r="C37" s="172"/>
      <c r="D37" s="172"/>
    </row>
    <row r="38" spans="1:4" ht="17.25">
      <c r="A38" s="149"/>
      <c r="B38" s="134"/>
      <c r="C38" s="172"/>
      <c r="D38" s="172"/>
    </row>
    <row r="39" spans="1:4" ht="17.25">
      <c r="A39" s="149"/>
      <c r="B39" s="134"/>
      <c r="C39" s="172"/>
      <c r="D39" s="172"/>
    </row>
    <row r="40" spans="1:4" ht="17.25">
      <c r="A40" s="149"/>
      <c r="B40" s="134"/>
      <c r="C40" s="172"/>
      <c r="D40" s="172"/>
    </row>
    <row r="41" spans="1:4" ht="17.25">
      <c r="A41" s="149"/>
      <c r="B41" s="134"/>
      <c r="C41" s="172"/>
      <c r="D41" s="172"/>
    </row>
    <row r="42" spans="1:4" ht="17.25">
      <c r="A42" s="149"/>
      <c r="B42" s="134"/>
      <c r="C42" s="172"/>
      <c r="D42" s="172"/>
    </row>
    <row r="43" spans="1:4" ht="17.25">
      <c r="A43" s="149"/>
      <c r="B43" s="134"/>
      <c r="C43" s="172"/>
      <c r="D43" s="172"/>
    </row>
    <row r="44" spans="1:4" ht="17.25">
      <c r="A44" s="149"/>
      <c r="B44" s="134"/>
      <c r="C44" s="172"/>
      <c r="D44" s="172"/>
    </row>
    <row r="45" spans="1:4" ht="17.25">
      <c r="A45" s="149"/>
      <c r="B45" s="134"/>
      <c r="C45" s="172"/>
      <c r="D45" s="172"/>
    </row>
    <row r="46" spans="1:4" ht="17.25">
      <c r="A46" s="149"/>
      <c r="B46" s="134"/>
      <c r="C46" s="172"/>
      <c r="D46" s="172"/>
    </row>
    <row r="47" spans="1:4" ht="17.25">
      <c r="A47" s="149"/>
      <c r="B47" s="134"/>
      <c r="C47" s="172"/>
      <c r="D47" s="172"/>
    </row>
    <row r="48" spans="1:4" ht="17.25">
      <c r="A48" s="149"/>
      <c r="B48" s="134"/>
      <c r="C48" s="172"/>
      <c r="D48" s="172"/>
    </row>
    <row r="49" spans="1:4" ht="17.25">
      <c r="A49" s="149"/>
      <c r="B49" s="134"/>
      <c r="C49" s="172"/>
      <c r="D49" s="172"/>
    </row>
    <row r="50" spans="1:4" ht="17.25">
      <c r="A50" s="149"/>
      <c r="B50" s="134"/>
      <c r="C50" s="132"/>
      <c r="D50" s="132"/>
    </row>
  </sheetData>
  <sheetProtection/>
  <protectedRanges>
    <protectedRange sqref="C5" name="範囲5_3"/>
    <protectedRange sqref="C10" name="範囲5_5_1"/>
    <protectedRange sqref="C12" name="範囲5_3_2"/>
    <protectedRange sqref="C14" name="範囲5_6"/>
    <protectedRange sqref="C15" name="範囲5_1"/>
    <protectedRange sqref="C16" name="範囲5_2_3"/>
    <protectedRange sqref="C18" name="範囲5_2_4"/>
    <protectedRange sqref="C20" name="範囲5_6_1"/>
    <protectedRange sqref="C21" name="範囲5_3_5"/>
    <protectedRange sqref="C22" name="範囲5_5"/>
    <protectedRange sqref="C24" name="範囲5"/>
    <protectedRange sqref="C25" name="範囲5_3_1"/>
    <protectedRange sqref="C26" name="範囲5_5_2"/>
    <protectedRange sqref="D20" name="範囲6_6"/>
    <protectedRange sqref="N5" name="範囲6_3"/>
    <protectedRange sqref="N10" name="範囲6_2_1"/>
    <protectedRange sqref="N12" name="範囲6_3_2"/>
    <protectedRange sqref="N15" name="範囲6_1"/>
    <protectedRange sqref="N16" name="範囲6_3_3"/>
    <protectedRange sqref="N18" name="範囲6_3_4"/>
    <protectedRange sqref="N21" name="範囲6_3_5"/>
    <protectedRange sqref="N22" name="範囲6_5"/>
    <protectedRange sqref="N24" name="範囲6_2"/>
    <protectedRange sqref="N25" name="範囲6_3_1"/>
    <protectedRange sqref="N26" name="範囲6_3_6"/>
  </protectedRanges>
  <autoFilter ref="B4:N4"/>
  <mergeCells count="1">
    <mergeCell ref="B1:E1"/>
  </mergeCells>
  <dataValidations count="2">
    <dataValidation allowBlank="1" showInputMessage="1" showErrorMessage="1" promptTitle="氏名入力:" prompt="苗字と名前の間は全角で1コマ空けて下さい。&#10;&#10;入力内容がそのままプログラムに記載されます。&#10;&#10;参加者のいない欄は何も入力しないで下さい。" sqref="C5 C10 C12 C14:C16 C18 C20:C22 C24:C26"/>
    <dataValidation allowBlank="1" showInputMessage="1" showErrorMessage="1" promptTitle="フリガナ:" prompt="全角カタカナで入力して下さい。" imeMode="fullKatakana" sqref="D20 N5 N10 N12 N15:N16 N18 N21:N22 N24:N26"/>
  </dataValidations>
  <printOptions/>
  <pageMargins left="0.7875" right="0.7875" top="0.19652777777777777" bottom="0.19652777777777777" header="0.5118055555555556" footer="0.5118055555555556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6.00390625" style="1" customWidth="1"/>
    <col min="3" max="3" width="16.25390625" style="1" customWidth="1"/>
    <col min="4" max="4" width="24.50390625" style="1" customWidth="1"/>
    <col min="5" max="5" width="10.625" style="74" customWidth="1"/>
    <col min="6" max="6" width="7.75390625" style="74" customWidth="1"/>
    <col min="7" max="7" width="9.00390625" style="67" customWidth="1"/>
    <col min="8" max="8" width="10.625" style="72" customWidth="1"/>
    <col min="9" max="9" width="6.75390625" style="75" customWidth="1"/>
    <col min="10" max="10" width="9.00390625" style="67" customWidth="1"/>
    <col min="11" max="11" width="10.625" style="72" customWidth="1"/>
    <col min="12" max="13" width="9.00390625" style="67" customWidth="1"/>
    <col min="14" max="14" width="12.75390625" style="1" bestFit="1" customWidth="1"/>
    <col min="15" max="16384" width="9.00390625" style="1" customWidth="1"/>
  </cols>
  <sheetData>
    <row r="1" spans="2:6" ht="17.25">
      <c r="B1" s="300" t="s">
        <v>662</v>
      </c>
      <c r="C1" s="300"/>
      <c r="D1" s="300"/>
      <c r="E1" s="300"/>
      <c r="F1" s="149"/>
    </row>
    <row r="3" spans="1:13" ht="17.25">
      <c r="A3" s="1" t="s">
        <v>35</v>
      </c>
      <c r="E3" s="74" t="s">
        <v>18</v>
      </c>
      <c r="H3" s="72" t="s">
        <v>19</v>
      </c>
      <c r="K3" s="72" t="s">
        <v>20</v>
      </c>
      <c r="M3" s="67" t="s">
        <v>21</v>
      </c>
    </row>
    <row r="4" spans="1:12" ht="17.25">
      <c r="A4" s="1" t="s">
        <v>30</v>
      </c>
      <c r="B4" s="1" t="s">
        <v>23</v>
      </c>
      <c r="C4" s="1" t="s">
        <v>24</v>
      </c>
      <c r="D4" s="1" t="s">
        <v>25</v>
      </c>
      <c r="E4" s="74" t="s">
        <v>33</v>
      </c>
      <c r="F4" s="75" t="s">
        <v>236</v>
      </c>
      <c r="G4" s="67" t="s">
        <v>27</v>
      </c>
      <c r="H4" s="72" t="s">
        <v>28</v>
      </c>
      <c r="I4" s="75" t="s">
        <v>236</v>
      </c>
      <c r="J4" s="67" t="s">
        <v>27</v>
      </c>
      <c r="K4" s="72" t="s">
        <v>29</v>
      </c>
      <c r="L4" s="67" t="s">
        <v>27</v>
      </c>
    </row>
    <row r="5" spans="1:14" ht="17.25" customHeight="1">
      <c r="A5" s="174">
        <v>1</v>
      </c>
      <c r="B5" s="156" t="s">
        <v>486</v>
      </c>
      <c r="C5" s="164" t="s">
        <v>266</v>
      </c>
      <c r="D5" s="160" t="s">
        <v>520</v>
      </c>
      <c r="E5" s="54">
        <v>14.8</v>
      </c>
      <c r="F5" s="70" t="s">
        <v>897</v>
      </c>
      <c r="G5" s="55">
        <f>ROUND(25.4347*(26.9-E5)^1.34,0)</f>
        <v>718</v>
      </c>
      <c r="H5" s="61">
        <v>4.52</v>
      </c>
      <c r="I5" s="70" t="s">
        <v>909</v>
      </c>
      <c r="J5" s="55">
        <f aca="true" t="shared" si="0" ref="J5:J17">ROUND(0.188807*(100*H5-1.58)^1.37,0)</f>
        <v>816</v>
      </c>
      <c r="K5" s="61">
        <v>24.4</v>
      </c>
      <c r="L5" s="55">
        <f aca="true" t="shared" si="1" ref="L5:L17">ROUND(15.9809*(K5-2),0)</f>
        <v>358</v>
      </c>
      <c r="M5" s="55">
        <f aca="true" t="shared" si="2" ref="M5:M17">ROUND(G5+J5+L5,0)</f>
        <v>1892</v>
      </c>
      <c r="N5" s="186" t="s">
        <v>943</v>
      </c>
    </row>
    <row r="6" spans="1:14" ht="17.25" customHeight="1">
      <c r="A6" s="174">
        <v>2</v>
      </c>
      <c r="B6" s="156" t="s">
        <v>487</v>
      </c>
      <c r="C6" s="164" t="s">
        <v>505</v>
      </c>
      <c r="D6" s="158" t="s">
        <v>471</v>
      </c>
      <c r="E6" s="54">
        <v>16.78</v>
      </c>
      <c r="F6" s="70" t="s">
        <v>897</v>
      </c>
      <c r="G6" s="55">
        <f>ROUND(25.4347*(26.9-E6)^1.34,0)</f>
        <v>565</v>
      </c>
      <c r="H6" s="61">
        <v>3.03</v>
      </c>
      <c r="I6" s="70" t="s">
        <v>907</v>
      </c>
      <c r="J6" s="55">
        <f t="shared" si="0"/>
        <v>470</v>
      </c>
      <c r="K6" s="61">
        <v>19.9</v>
      </c>
      <c r="L6" s="55">
        <f t="shared" si="1"/>
        <v>286</v>
      </c>
      <c r="M6" s="55">
        <f t="shared" si="2"/>
        <v>1321</v>
      </c>
      <c r="N6" s="186" t="s">
        <v>944</v>
      </c>
    </row>
    <row r="7" spans="1:14" ht="17.25">
      <c r="A7" s="174">
        <v>3</v>
      </c>
      <c r="B7" s="156" t="s">
        <v>50</v>
      </c>
      <c r="C7" s="164" t="s">
        <v>265</v>
      </c>
      <c r="D7" s="159" t="s">
        <v>483</v>
      </c>
      <c r="E7" s="54">
        <v>17.49</v>
      </c>
      <c r="F7" s="70" t="s">
        <v>726</v>
      </c>
      <c r="G7" s="55">
        <f aca="true" t="shared" si="3" ref="G7:G25">ROUND(25.4347*(26.9-E7)^1.34,0)</f>
        <v>513</v>
      </c>
      <c r="H7" s="61">
        <v>2.87</v>
      </c>
      <c r="I7" s="70" t="s">
        <v>906</v>
      </c>
      <c r="J7" s="55">
        <f t="shared" si="0"/>
        <v>437</v>
      </c>
      <c r="K7" s="61">
        <v>16.78</v>
      </c>
      <c r="L7" s="55">
        <f t="shared" si="1"/>
        <v>236</v>
      </c>
      <c r="M7" s="55">
        <f t="shared" si="2"/>
        <v>1186</v>
      </c>
      <c r="N7" s="186" t="s">
        <v>945</v>
      </c>
    </row>
    <row r="8" spans="1:14" ht="17.25">
      <c r="A8" s="174">
        <v>4</v>
      </c>
      <c r="B8" s="156" t="s">
        <v>75</v>
      </c>
      <c r="C8" s="164" t="s">
        <v>245</v>
      </c>
      <c r="D8" s="158" t="s">
        <v>521</v>
      </c>
      <c r="E8" s="54">
        <v>15.84</v>
      </c>
      <c r="F8" s="70" t="s">
        <v>726</v>
      </c>
      <c r="G8" s="55">
        <f t="shared" si="3"/>
        <v>637</v>
      </c>
      <c r="H8" s="61">
        <v>3.47</v>
      </c>
      <c r="I8" s="70" t="s">
        <v>912</v>
      </c>
      <c r="J8" s="55">
        <f t="shared" si="0"/>
        <v>567</v>
      </c>
      <c r="K8" s="61">
        <v>29.6</v>
      </c>
      <c r="L8" s="55">
        <f t="shared" si="1"/>
        <v>441</v>
      </c>
      <c r="M8" s="55">
        <f t="shared" si="2"/>
        <v>1645</v>
      </c>
      <c r="N8" s="158" t="s">
        <v>946</v>
      </c>
    </row>
    <row r="9" spans="1:14" ht="17.25">
      <c r="A9" s="174">
        <v>5</v>
      </c>
      <c r="B9" s="156" t="s">
        <v>488</v>
      </c>
      <c r="C9" s="164" t="s">
        <v>506</v>
      </c>
      <c r="D9" s="158" t="s">
        <v>477</v>
      </c>
      <c r="E9" s="54">
        <v>15.04</v>
      </c>
      <c r="F9" s="70" t="s">
        <v>726</v>
      </c>
      <c r="G9" s="55">
        <f t="shared" si="3"/>
        <v>699</v>
      </c>
      <c r="H9" s="61">
        <v>3.74</v>
      </c>
      <c r="I9" s="70" t="s">
        <v>912</v>
      </c>
      <c r="J9" s="55">
        <f t="shared" si="0"/>
        <v>629</v>
      </c>
      <c r="K9" s="61">
        <v>21.23</v>
      </c>
      <c r="L9" s="55">
        <f t="shared" si="1"/>
        <v>307</v>
      </c>
      <c r="M9" s="55">
        <f t="shared" si="2"/>
        <v>1635</v>
      </c>
      <c r="N9" s="158" t="s">
        <v>947</v>
      </c>
    </row>
    <row r="10" spans="1:14" ht="17.25">
      <c r="A10" s="174">
        <v>6</v>
      </c>
      <c r="B10" s="156" t="s">
        <v>489</v>
      </c>
      <c r="C10" s="164" t="s">
        <v>507</v>
      </c>
      <c r="D10" s="158" t="s">
        <v>480</v>
      </c>
      <c r="E10" s="54">
        <v>15.54</v>
      </c>
      <c r="F10" s="70" t="s">
        <v>897</v>
      </c>
      <c r="G10" s="55">
        <f t="shared" si="3"/>
        <v>660</v>
      </c>
      <c r="H10" s="61">
        <v>3.13</v>
      </c>
      <c r="I10" s="70" t="s">
        <v>907</v>
      </c>
      <c r="J10" s="55">
        <f t="shared" si="0"/>
        <v>492</v>
      </c>
      <c r="K10" s="61">
        <v>37.76</v>
      </c>
      <c r="L10" s="55">
        <f t="shared" si="1"/>
        <v>571</v>
      </c>
      <c r="M10" s="55">
        <f t="shared" si="2"/>
        <v>1723</v>
      </c>
      <c r="N10" s="186" t="s">
        <v>948</v>
      </c>
    </row>
    <row r="11" spans="1:14" ht="17.25">
      <c r="A11" s="174">
        <v>7</v>
      </c>
      <c r="B11" s="156" t="s">
        <v>490</v>
      </c>
      <c r="C11" s="164" t="s">
        <v>264</v>
      </c>
      <c r="D11" s="158" t="s">
        <v>522</v>
      </c>
      <c r="E11" s="54">
        <v>14.62</v>
      </c>
      <c r="F11" s="70" t="s">
        <v>897</v>
      </c>
      <c r="G11" s="55">
        <f t="shared" si="3"/>
        <v>733</v>
      </c>
      <c r="H11" s="61">
        <v>3.63</v>
      </c>
      <c r="I11" s="70" t="s">
        <v>908</v>
      </c>
      <c r="J11" s="55">
        <f t="shared" si="0"/>
        <v>603</v>
      </c>
      <c r="K11" s="61">
        <v>18.93</v>
      </c>
      <c r="L11" s="55">
        <f t="shared" si="1"/>
        <v>271</v>
      </c>
      <c r="M11" s="55">
        <f t="shared" si="2"/>
        <v>1607</v>
      </c>
      <c r="N11" s="158" t="s">
        <v>949</v>
      </c>
    </row>
    <row r="12" spans="1:14" ht="17.25">
      <c r="A12" s="174">
        <v>8</v>
      </c>
      <c r="B12" s="156" t="s">
        <v>491</v>
      </c>
      <c r="C12" s="164" t="s">
        <v>244</v>
      </c>
      <c r="D12" s="159" t="s">
        <v>483</v>
      </c>
      <c r="E12" s="54">
        <v>16.01</v>
      </c>
      <c r="F12" s="70" t="s">
        <v>726</v>
      </c>
      <c r="G12" s="55">
        <f t="shared" si="3"/>
        <v>624</v>
      </c>
      <c r="H12" s="61">
        <v>3.56</v>
      </c>
      <c r="I12" s="70" t="s">
        <v>910</v>
      </c>
      <c r="J12" s="55">
        <f t="shared" si="0"/>
        <v>587</v>
      </c>
      <c r="K12" s="61">
        <v>21.09</v>
      </c>
      <c r="L12" s="55">
        <f t="shared" si="1"/>
        <v>305</v>
      </c>
      <c r="M12" s="55">
        <f t="shared" si="2"/>
        <v>1516</v>
      </c>
      <c r="N12" s="186" t="s">
        <v>950</v>
      </c>
    </row>
    <row r="13" spans="1:14" ht="17.25">
      <c r="A13" s="174">
        <v>9</v>
      </c>
      <c r="B13" s="156" t="s">
        <v>492</v>
      </c>
      <c r="C13" s="164" t="s">
        <v>508</v>
      </c>
      <c r="D13" s="158" t="s">
        <v>521</v>
      </c>
      <c r="E13" s="54">
        <v>15.23</v>
      </c>
      <c r="F13" s="70" t="s">
        <v>726</v>
      </c>
      <c r="G13" s="55">
        <f t="shared" si="3"/>
        <v>684</v>
      </c>
      <c r="H13" s="61">
        <v>3.22</v>
      </c>
      <c r="I13" s="70" t="s">
        <v>909</v>
      </c>
      <c r="J13" s="55">
        <f t="shared" si="0"/>
        <v>512</v>
      </c>
      <c r="K13" s="61">
        <v>14.47</v>
      </c>
      <c r="L13" s="55">
        <f t="shared" si="1"/>
        <v>199</v>
      </c>
      <c r="M13" s="55">
        <f t="shared" si="2"/>
        <v>1395</v>
      </c>
      <c r="N13" s="158" t="s">
        <v>951</v>
      </c>
    </row>
    <row r="14" spans="1:14" ht="17.25">
      <c r="A14" s="174">
        <v>10</v>
      </c>
      <c r="B14" s="156" t="s">
        <v>493</v>
      </c>
      <c r="C14" s="164" t="s">
        <v>509</v>
      </c>
      <c r="D14" s="158" t="s">
        <v>475</v>
      </c>
      <c r="E14" s="54">
        <v>15.96</v>
      </c>
      <c r="F14" s="70" t="s">
        <v>726</v>
      </c>
      <c r="G14" s="55">
        <f t="shared" si="3"/>
        <v>628</v>
      </c>
      <c r="H14" s="61">
        <v>2.66</v>
      </c>
      <c r="I14" s="70" t="s">
        <v>908</v>
      </c>
      <c r="J14" s="55">
        <f t="shared" si="0"/>
        <v>393</v>
      </c>
      <c r="K14" s="61">
        <v>11.77</v>
      </c>
      <c r="L14" s="55">
        <f t="shared" si="1"/>
        <v>156</v>
      </c>
      <c r="M14" s="55">
        <f t="shared" si="2"/>
        <v>1177</v>
      </c>
      <c r="N14" s="158" t="s">
        <v>952</v>
      </c>
    </row>
    <row r="15" spans="1:14" ht="17.25">
      <c r="A15" s="174">
        <v>11</v>
      </c>
      <c r="B15" s="156" t="s">
        <v>494</v>
      </c>
      <c r="C15" s="164" t="s">
        <v>510</v>
      </c>
      <c r="D15" s="165" t="s">
        <v>523</v>
      </c>
      <c r="E15" s="54">
        <v>17.26</v>
      </c>
      <c r="F15" s="70" t="s">
        <v>953</v>
      </c>
      <c r="G15" s="55">
        <f t="shared" si="3"/>
        <v>530</v>
      </c>
      <c r="H15" s="61">
        <v>2.57</v>
      </c>
      <c r="I15" s="70" t="s">
        <v>912</v>
      </c>
      <c r="J15" s="55">
        <f t="shared" si="0"/>
        <v>375</v>
      </c>
      <c r="K15" s="61">
        <v>18.22</v>
      </c>
      <c r="L15" s="55">
        <f t="shared" si="1"/>
        <v>259</v>
      </c>
      <c r="M15" s="55">
        <f t="shared" si="2"/>
        <v>1164</v>
      </c>
      <c r="N15" s="186" t="s">
        <v>954</v>
      </c>
    </row>
    <row r="16" spans="1:14" ht="17.25">
      <c r="A16" s="174">
        <v>12</v>
      </c>
      <c r="B16" s="156" t="s">
        <v>495</v>
      </c>
      <c r="C16" s="164" t="s">
        <v>511</v>
      </c>
      <c r="D16" s="158" t="s">
        <v>524</v>
      </c>
      <c r="E16" s="54">
        <v>16.37</v>
      </c>
      <c r="F16" s="70" t="s">
        <v>953</v>
      </c>
      <c r="G16" s="55">
        <f t="shared" si="3"/>
        <v>596</v>
      </c>
      <c r="H16" s="61">
        <v>2.78</v>
      </c>
      <c r="I16" s="70" t="s">
        <v>910</v>
      </c>
      <c r="J16" s="55">
        <f t="shared" si="0"/>
        <v>418</v>
      </c>
      <c r="K16" s="61">
        <v>34.96</v>
      </c>
      <c r="L16" s="55">
        <f t="shared" si="1"/>
        <v>527</v>
      </c>
      <c r="M16" s="55">
        <f t="shared" si="2"/>
        <v>1541</v>
      </c>
      <c r="N16" s="186" t="s">
        <v>955</v>
      </c>
    </row>
    <row r="17" spans="1:14" ht="17.25">
      <c r="A17" s="174">
        <v>13</v>
      </c>
      <c r="B17" s="156" t="s">
        <v>496</v>
      </c>
      <c r="C17" s="164" t="s">
        <v>512</v>
      </c>
      <c r="D17" s="158" t="s">
        <v>521</v>
      </c>
      <c r="E17" s="54">
        <v>16.86</v>
      </c>
      <c r="F17" s="70" t="s">
        <v>273</v>
      </c>
      <c r="G17" s="55">
        <f t="shared" si="3"/>
        <v>559</v>
      </c>
      <c r="H17" s="61">
        <v>3.22</v>
      </c>
      <c r="I17" s="70" t="s">
        <v>912</v>
      </c>
      <c r="J17" s="55">
        <f t="shared" si="0"/>
        <v>512</v>
      </c>
      <c r="K17" s="61">
        <v>17.77</v>
      </c>
      <c r="L17" s="55">
        <f t="shared" si="1"/>
        <v>252</v>
      </c>
      <c r="M17" s="55">
        <f t="shared" si="2"/>
        <v>1323</v>
      </c>
      <c r="N17" s="158" t="s">
        <v>956</v>
      </c>
    </row>
    <row r="18" spans="1:14" ht="17.25">
      <c r="A18" s="174">
        <v>14</v>
      </c>
      <c r="B18" s="180" t="s">
        <v>497</v>
      </c>
      <c r="C18" s="208" t="s">
        <v>267</v>
      </c>
      <c r="D18" s="182" t="s">
        <v>525</v>
      </c>
      <c r="E18" s="198"/>
      <c r="F18" s="199"/>
      <c r="G18" s="200"/>
      <c r="H18" s="197"/>
      <c r="I18" s="199"/>
      <c r="J18" s="200"/>
      <c r="K18" s="197"/>
      <c r="L18" s="200"/>
      <c r="M18" s="200"/>
      <c r="N18" s="182" t="s">
        <v>957</v>
      </c>
    </row>
    <row r="19" spans="1:14" ht="17.25">
      <c r="A19" s="174">
        <v>15</v>
      </c>
      <c r="B19" s="156" t="s">
        <v>498</v>
      </c>
      <c r="C19" s="164" t="s">
        <v>513</v>
      </c>
      <c r="D19" s="160" t="s">
        <v>526</v>
      </c>
      <c r="E19" s="54">
        <v>15.19</v>
      </c>
      <c r="F19" s="70" t="s">
        <v>953</v>
      </c>
      <c r="G19" s="55">
        <f t="shared" si="3"/>
        <v>688</v>
      </c>
      <c r="H19" s="61">
        <v>3.69</v>
      </c>
      <c r="I19" s="70" t="s">
        <v>907</v>
      </c>
      <c r="J19" s="55">
        <f aca="true" t="shared" si="4" ref="J19:J25">ROUND(0.188807*(100*H19-1.58)^1.37,0)</f>
        <v>617</v>
      </c>
      <c r="K19" s="61">
        <v>24.23</v>
      </c>
      <c r="L19" s="55">
        <f aca="true" t="shared" si="5" ref="L19:L25">ROUND(15.9809*(K19-2),0)</f>
        <v>355</v>
      </c>
      <c r="M19" s="55">
        <f aca="true" t="shared" si="6" ref="M19:M25">ROUND(G19+J19+L19,0)</f>
        <v>1660</v>
      </c>
      <c r="N19" s="186" t="s">
        <v>958</v>
      </c>
    </row>
    <row r="20" spans="1:14" ht="17.25">
      <c r="A20" s="174">
        <v>16</v>
      </c>
      <c r="B20" s="156" t="s">
        <v>499</v>
      </c>
      <c r="C20" s="164" t="s">
        <v>514</v>
      </c>
      <c r="D20" s="158" t="s">
        <v>480</v>
      </c>
      <c r="E20" s="54">
        <v>15.34</v>
      </c>
      <c r="F20" s="70" t="s">
        <v>953</v>
      </c>
      <c r="G20" s="55">
        <f t="shared" si="3"/>
        <v>676</v>
      </c>
      <c r="H20" s="61">
        <v>3.06</v>
      </c>
      <c r="I20" s="70" t="s">
        <v>908</v>
      </c>
      <c r="J20" s="55">
        <f t="shared" si="4"/>
        <v>477</v>
      </c>
      <c r="K20" s="61">
        <v>31.1</v>
      </c>
      <c r="L20" s="55">
        <f t="shared" si="5"/>
        <v>465</v>
      </c>
      <c r="M20" s="55">
        <f t="shared" si="6"/>
        <v>1618</v>
      </c>
      <c r="N20" s="186" t="s">
        <v>959</v>
      </c>
    </row>
    <row r="21" spans="1:14" ht="17.25">
      <c r="A21" s="174">
        <v>17</v>
      </c>
      <c r="B21" s="156" t="s">
        <v>500</v>
      </c>
      <c r="C21" s="164" t="s">
        <v>515</v>
      </c>
      <c r="D21" s="158" t="s">
        <v>475</v>
      </c>
      <c r="E21" s="54">
        <v>16.09</v>
      </c>
      <c r="F21" s="70" t="s">
        <v>953</v>
      </c>
      <c r="G21" s="55">
        <f t="shared" si="3"/>
        <v>618</v>
      </c>
      <c r="H21" s="61">
        <v>3.54</v>
      </c>
      <c r="I21" s="70" t="s">
        <v>907</v>
      </c>
      <c r="J21" s="55">
        <f t="shared" si="4"/>
        <v>583</v>
      </c>
      <c r="K21" s="61">
        <v>22.46</v>
      </c>
      <c r="L21" s="55">
        <f t="shared" si="5"/>
        <v>327</v>
      </c>
      <c r="M21" s="55">
        <f t="shared" si="6"/>
        <v>1528</v>
      </c>
      <c r="N21" s="186" t="s">
        <v>960</v>
      </c>
    </row>
    <row r="22" spans="1:14" ht="17.25">
      <c r="A22" s="174">
        <v>18</v>
      </c>
      <c r="B22" s="156" t="s">
        <v>501</v>
      </c>
      <c r="C22" s="164" t="s">
        <v>516</v>
      </c>
      <c r="D22" s="160" t="s">
        <v>526</v>
      </c>
      <c r="E22" s="54">
        <v>15.31</v>
      </c>
      <c r="F22" s="70" t="s">
        <v>273</v>
      </c>
      <c r="G22" s="55">
        <f t="shared" si="3"/>
        <v>678</v>
      </c>
      <c r="H22" s="61">
        <v>2.89</v>
      </c>
      <c r="I22" s="70" t="s">
        <v>909</v>
      </c>
      <c r="J22" s="55">
        <f t="shared" si="4"/>
        <v>441</v>
      </c>
      <c r="K22" s="61">
        <v>20.02</v>
      </c>
      <c r="L22" s="55">
        <f t="shared" si="5"/>
        <v>288</v>
      </c>
      <c r="M22" s="55">
        <f t="shared" si="6"/>
        <v>1407</v>
      </c>
      <c r="N22" s="188" t="s">
        <v>961</v>
      </c>
    </row>
    <row r="23" spans="1:14" ht="17.25">
      <c r="A23" s="174">
        <v>19</v>
      </c>
      <c r="B23" s="156" t="s">
        <v>502</v>
      </c>
      <c r="C23" s="164" t="s">
        <v>517</v>
      </c>
      <c r="D23" s="160" t="s">
        <v>527</v>
      </c>
      <c r="E23" s="54">
        <v>15.63</v>
      </c>
      <c r="F23" s="70" t="s">
        <v>273</v>
      </c>
      <c r="G23" s="55">
        <f t="shared" si="3"/>
        <v>653</v>
      </c>
      <c r="H23" s="61">
        <v>4.08</v>
      </c>
      <c r="I23" s="70" t="s">
        <v>907</v>
      </c>
      <c r="J23" s="55">
        <f t="shared" si="4"/>
        <v>708</v>
      </c>
      <c r="K23" s="61">
        <v>31.93</v>
      </c>
      <c r="L23" s="55">
        <f t="shared" si="5"/>
        <v>478</v>
      </c>
      <c r="M23" s="55">
        <f t="shared" si="6"/>
        <v>1839</v>
      </c>
      <c r="N23" s="158" t="s">
        <v>962</v>
      </c>
    </row>
    <row r="24" spans="1:14" ht="17.25">
      <c r="A24" s="174">
        <v>20</v>
      </c>
      <c r="B24" s="156" t="s">
        <v>503</v>
      </c>
      <c r="C24" s="164" t="s">
        <v>518</v>
      </c>
      <c r="D24" s="158" t="s">
        <v>525</v>
      </c>
      <c r="E24" s="54">
        <v>17.09</v>
      </c>
      <c r="F24" s="70" t="s">
        <v>273</v>
      </c>
      <c r="G24" s="55">
        <f t="shared" si="3"/>
        <v>542</v>
      </c>
      <c r="H24" s="61">
        <v>3.16</v>
      </c>
      <c r="I24" s="70" t="s">
        <v>909</v>
      </c>
      <c r="J24" s="55">
        <f t="shared" si="4"/>
        <v>498</v>
      </c>
      <c r="K24" s="61">
        <v>25</v>
      </c>
      <c r="L24" s="55">
        <f t="shared" si="5"/>
        <v>368</v>
      </c>
      <c r="M24" s="55">
        <f t="shared" si="6"/>
        <v>1408</v>
      </c>
      <c r="N24" s="186" t="s">
        <v>963</v>
      </c>
    </row>
    <row r="25" spans="1:14" ht="17.25">
      <c r="A25" s="174">
        <v>21</v>
      </c>
      <c r="B25" s="156" t="s">
        <v>504</v>
      </c>
      <c r="C25" s="164" t="s">
        <v>519</v>
      </c>
      <c r="D25" s="160" t="s">
        <v>526</v>
      </c>
      <c r="E25" s="54">
        <v>15.1</v>
      </c>
      <c r="F25" s="70" t="s">
        <v>273</v>
      </c>
      <c r="G25" s="55">
        <f t="shared" si="3"/>
        <v>695</v>
      </c>
      <c r="H25" s="61">
        <v>3.95</v>
      </c>
      <c r="I25" s="70" t="s">
        <v>912</v>
      </c>
      <c r="J25" s="55">
        <f t="shared" si="4"/>
        <v>678</v>
      </c>
      <c r="K25" s="61">
        <v>21.68</v>
      </c>
      <c r="L25" s="55">
        <f t="shared" si="5"/>
        <v>315</v>
      </c>
      <c r="M25" s="55">
        <f t="shared" si="6"/>
        <v>1688</v>
      </c>
      <c r="N25" s="188" t="s">
        <v>964</v>
      </c>
    </row>
    <row r="26" spans="1:11" ht="17.25">
      <c r="A26" s="149"/>
      <c r="B26" s="120"/>
      <c r="C26" s="173"/>
      <c r="D26" s="172"/>
      <c r="E26" s="123"/>
      <c r="F26" s="124"/>
      <c r="H26" s="125"/>
      <c r="I26" s="124"/>
      <c r="K26" s="125"/>
    </row>
    <row r="27" spans="1:11" ht="17.25">
      <c r="A27" s="149"/>
      <c r="B27" s="120"/>
      <c r="C27" s="173"/>
      <c r="D27" s="172"/>
      <c r="E27" s="123"/>
      <c r="F27" s="124"/>
      <c r="H27" s="125"/>
      <c r="I27" s="124"/>
      <c r="K27" s="125"/>
    </row>
    <row r="28" spans="1:11" ht="17.25">
      <c r="A28" s="149"/>
      <c r="B28" s="120"/>
      <c r="C28" s="173"/>
      <c r="D28" s="172"/>
      <c r="E28" s="123"/>
      <c r="F28" s="124"/>
      <c r="H28" s="125"/>
      <c r="I28" s="124"/>
      <c r="K28" s="125"/>
    </row>
    <row r="29" spans="1:11" ht="17.25">
      <c r="A29" s="149"/>
      <c r="B29" s="120"/>
      <c r="C29" s="173"/>
      <c r="D29" s="172"/>
      <c r="E29" s="123"/>
      <c r="F29" s="124"/>
      <c r="H29" s="125"/>
      <c r="I29" s="124"/>
      <c r="K29" s="125"/>
    </row>
    <row r="30" spans="1:11" ht="17.25">
      <c r="A30" s="149"/>
      <c r="B30" s="120"/>
      <c r="C30" s="173"/>
      <c r="D30" s="172"/>
      <c r="E30" s="123"/>
      <c r="F30" s="124"/>
      <c r="H30" s="125"/>
      <c r="I30" s="124"/>
      <c r="K30" s="125"/>
    </row>
    <row r="31" spans="1:11" ht="17.25">
      <c r="A31" s="149"/>
      <c r="B31" s="120"/>
      <c r="C31" s="173"/>
      <c r="D31" s="172"/>
      <c r="E31" s="123"/>
      <c r="F31" s="124"/>
      <c r="H31" s="125"/>
      <c r="I31" s="124"/>
      <c r="K31" s="125"/>
    </row>
    <row r="32" spans="1:11" ht="17.25">
      <c r="A32" s="149"/>
      <c r="B32" s="120"/>
      <c r="C32" s="173"/>
      <c r="D32" s="172"/>
      <c r="E32" s="123"/>
      <c r="F32" s="124"/>
      <c r="H32" s="125"/>
      <c r="I32" s="124"/>
      <c r="K32" s="125"/>
    </row>
    <row r="33" spans="1:11" ht="17.25">
      <c r="A33" s="149"/>
      <c r="B33" s="120"/>
      <c r="C33" s="173"/>
      <c r="D33" s="172"/>
      <c r="E33" s="123"/>
      <c r="F33" s="124"/>
      <c r="H33" s="125"/>
      <c r="I33" s="124"/>
      <c r="K33" s="125"/>
    </row>
    <row r="34" spans="1:11" ht="17.25">
      <c r="A34" s="149"/>
      <c r="B34" s="120"/>
      <c r="C34" s="173"/>
      <c r="D34" s="172"/>
      <c r="E34" s="123"/>
      <c r="F34" s="124"/>
      <c r="H34" s="125"/>
      <c r="I34" s="124"/>
      <c r="K34" s="125"/>
    </row>
    <row r="35" spans="1:11" ht="17.25">
      <c r="A35" s="149"/>
      <c r="B35" s="120"/>
      <c r="C35" s="173"/>
      <c r="D35" s="172"/>
      <c r="E35" s="123"/>
      <c r="F35" s="124"/>
      <c r="H35" s="125"/>
      <c r="I35" s="124"/>
      <c r="K35" s="125"/>
    </row>
    <row r="36" spans="1:11" ht="17.25">
      <c r="A36" s="149"/>
      <c r="B36" s="120"/>
      <c r="C36" s="173"/>
      <c r="D36" s="172"/>
      <c r="E36" s="123"/>
      <c r="F36" s="124"/>
      <c r="H36" s="125"/>
      <c r="I36" s="124"/>
      <c r="K36" s="125"/>
    </row>
    <row r="37" spans="1:11" ht="17.25">
      <c r="A37" s="149"/>
      <c r="B37" s="120"/>
      <c r="C37" s="173"/>
      <c r="D37" s="172"/>
      <c r="E37" s="123"/>
      <c r="F37" s="124"/>
      <c r="H37" s="125"/>
      <c r="I37" s="124"/>
      <c r="K37" s="125"/>
    </row>
    <row r="38" spans="1:11" ht="17.25">
      <c r="A38" s="149"/>
      <c r="B38" s="120"/>
      <c r="C38" s="173"/>
      <c r="D38" s="172"/>
      <c r="E38" s="123"/>
      <c r="F38" s="124"/>
      <c r="H38" s="125"/>
      <c r="I38" s="124"/>
      <c r="K38" s="125"/>
    </row>
    <row r="39" spans="1:11" ht="17.25">
      <c r="A39" s="149"/>
      <c r="B39" s="120"/>
      <c r="C39" s="173"/>
      <c r="D39" s="172"/>
      <c r="E39" s="123"/>
      <c r="F39" s="124"/>
      <c r="H39" s="125"/>
      <c r="I39" s="124"/>
      <c r="K39" s="125"/>
    </row>
    <row r="40" spans="1:11" ht="17.25">
      <c r="A40" s="149"/>
      <c r="B40" s="120"/>
      <c r="C40" s="173"/>
      <c r="D40" s="172"/>
      <c r="E40" s="123"/>
      <c r="F40" s="124"/>
      <c r="H40" s="125"/>
      <c r="I40" s="124"/>
      <c r="K40" s="125"/>
    </row>
    <row r="41" spans="1:11" ht="17.25">
      <c r="A41" s="149"/>
      <c r="B41" s="120"/>
      <c r="C41" s="173"/>
      <c r="D41" s="172"/>
      <c r="E41" s="123"/>
      <c r="F41" s="124"/>
      <c r="H41" s="125"/>
      <c r="I41" s="124"/>
      <c r="K41" s="125"/>
    </row>
    <row r="42" spans="1:11" ht="17.25">
      <c r="A42" s="149"/>
      <c r="B42" s="120"/>
      <c r="C42" s="173"/>
      <c r="D42" s="172"/>
      <c r="E42" s="123"/>
      <c r="F42" s="124"/>
      <c r="H42" s="125"/>
      <c r="I42" s="124"/>
      <c r="K42" s="125"/>
    </row>
    <row r="43" spans="1:4" ht="17.25">
      <c r="A43" s="149"/>
      <c r="B43" s="120"/>
      <c r="C43" s="173"/>
      <c r="D43" s="172"/>
    </row>
  </sheetData>
  <sheetProtection/>
  <protectedRanges>
    <protectedRange sqref="C5" name="範囲5"/>
    <protectedRange sqref="C6" name="範囲5_2"/>
    <protectedRange sqref="C7" name="範囲5_4"/>
    <protectedRange sqref="C8" name="範囲5_5"/>
    <protectedRange sqref="C10" name="範囲5_3_3"/>
    <protectedRange sqref="C12" name="範囲5_6"/>
    <protectedRange sqref="C13" name="範囲5_5_1"/>
    <protectedRange sqref="C14" name="範囲5_6_1"/>
    <protectedRange sqref="C17" name="範囲5_5_2"/>
    <protectedRange sqref="C18" name="範囲5_7"/>
    <protectedRange sqref="C20" name="範囲5_3_4"/>
    <protectedRange sqref="C21" name="範囲5_6_2"/>
    <protectedRange sqref="C23" name="範囲5_1_2"/>
    <protectedRange sqref="C24" name="範囲5_8"/>
    <protectedRange sqref="N6" name="範囲6_3"/>
    <protectedRange sqref="N10" name="範囲6_1"/>
    <protectedRange sqref="N12" name="範囲6_3_1"/>
    <protectedRange sqref="N15" name="範囲6_3_2"/>
    <protectedRange sqref="N19" name="範囲11_4"/>
    <protectedRange sqref="N20" name="範囲6_3_6"/>
    <protectedRange sqref="N21" name="範囲6_3_5"/>
    <protectedRange sqref="N24" name="範囲6_1_1"/>
  </protectedRanges>
  <autoFilter ref="B4:N4"/>
  <mergeCells count="1">
    <mergeCell ref="B1:E1"/>
  </mergeCells>
  <dataValidations count="2">
    <dataValidation allowBlank="1" showInputMessage="1" showErrorMessage="1" promptTitle="氏名入力:" prompt="苗字と名前の間は全角で1コマ空けて下さい。&#10;&#10;入力内容がそのままプログラムに記載されます。&#10;&#10;参加者のいない欄は何も入力しないで下さい。" sqref="C5:C8 C10 C12:C14 C17:C18 C20:C21 C23:C24"/>
    <dataValidation allowBlank="1" showInputMessage="1" showErrorMessage="1" promptTitle="フリガナ:" prompt="全角カタカナで入力して下さい。" imeMode="fullKatakana" sqref="N6 N10 N12 N15 N20:N21 N24"/>
  </dataValidations>
  <printOptions/>
  <pageMargins left="0.7875" right="0.7875" top="0.39375" bottom="0.39375" header="0.5118055555555556" footer="0.5118055555555556"/>
  <pageSetup fitToHeight="1" fitToWidth="1" horizontalDpi="300" verticalDpi="3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2" customWidth="1"/>
    <col min="2" max="2" width="5.375" style="27" customWidth="1"/>
    <col min="3" max="3" width="9.75390625" style="2" customWidth="1"/>
    <col min="4" max="4" width="14.75390625" style="2" bestFit="1" customWidth="1"/>
    <col min="5" max="5" width="8.25390625" style="19" bestFit="1" customWidth="1"/>
    <col min="6" max="6" width="5.50390625" style="2" customWidth="1"/>
    <col min="7" max="7" width="3.875" style="2" customWidth="1"/>
    <col min="8" max="8" width="6.25390625" style="20" customWidth="1"/>
    <col min="9" max="9" width="10.875" style="2" bestFit="1" customWidth="1"/>
    <col min="10" max="10" width="15.375" style="2" customWidth="1"/>
    <col min="11" max="11" width="8.00390625" style="19" customWidth="1"/>
  </cols>
  <sheetData>
    <row r="1" spans="1:11" s="78" customFormat="1" ht="17.25">
      <c r="A1" s="90" t="s">
        <v>269</v>
      </c>
      <c r="B1" s="94"/>
      <c r="C1" s="79"/>
      <c r="D1" s="6"/>
      <c r="E1" s="64"/>
      <c r="F1" s="6"/>
      <c r="G1" s="6"/>
      <c r="H1" s="23"/>
      <c r="I1" s="6"/>
      <c r="J1" s="6"/>
      <c r="K1" s="64"/>
    </row>
    <row r="2" spans="1:11" s="78" customFormat="1" ht="14.25">
      <c r="A2" s="91" t="s">
        <v>76</v>
      </c>
      <c r="B2" s="95"/>
      <c r="C2" s="79"/>
      <c r="D2" s="6"/>
      <c r="E2" s="64"/>
      <c r="F2" s="6"/>
      <c r="G2" s="23"/>
      <c r="H2" s="98" t="s">
        <v>77</v>
      </c>
      <c r="I2" s="6"/>
      <c r="J2" s="6"/>
      <c r="K2" s="64"/>
    </row>
    <row r="3" spans="1:11" s="78" customFormat="1" ht="14.25">
      <c r="A3" s="92"/>
      <c r="B3" s="95"/>
      <c r="C3" s="79"/>
      <c r="D3" s="6"/>
      <c r="E3" s="64"/>
      <c r="F3" s="6"/>
      <c r="G3" s="23"/>
      <c r="H3" s="98"/>
      <c r="I3" s="6"/>
      <c r="J3" s="6"/>
      <c r="K3" s="64"/>
    </row>
    <row r="4" spans="1:11" s="78" customFormat="1" ht="13.5">
      <c r="A4" s="294" t="s">
        <v>16</v>
      </c>
      <c r="B4" s="96" t="s">
        <v>23</v>
      </c>
      <c r="C4" s="87" t="s">
        <v>24</v>
      </c>
      <c r="D4" s="87" t="s">
        <v>25</v>
      </c>
      <c r="E4" s="93" t="s">
        <v>78</v>
      </c>
      <c r="F4" s="6"/>
      <c r="G4" s="80" t="s">
        <v>16</v>
      </c>
      <c r="H4" s="66" t="s">
        <v>23</v>
      </c>
      <c r="I4" s="66" t="s">
        <v>24</v>
      </c>
      <c r="J4" s="66" t="s">
        <v>25</v>
      </c>
      <c r="K4" s="144" t="s">
        <v>78</v>
      </c>
    </row>
    <row r="5" spans="1:11" s="78" customFormat="1" ht="13.5">
      <c r="A5" s="66">
        <v>1</v>
      </c>
      <c r="B5" s="97"/>
      <c r="C5" s="145"/>
      <c r="D5" s="146"/>
      <c r="E5" s="140"/>
      <c r="F5" s="6"/>
      <c r="G5" s="66">
        <v>1</v>
      </c>
      <c r="H5" s="97"/>
      <c r="I5" s="145"/>
      <c r="J5" s="146"/>
      <c r="K5" s="140"/>
    </row>
    <row r="6" spans="1:11" s="78" customFormat="1" ht="13.5">
      <c r="A6" s="66">
        <f>A5+1</f>
        <v>2</v>
      </c>
      <c r="B6" s="97"/>
      <c r="C6" s="147"/>
      <c r="D6" s="146"/>
      <c r="E6" s="140"/>
      <c r="F6" s="6"/>
      <c r="G6" s="66">
        <f>G5+1</f>
        <v>2</v>
      </c>
      <c r="H6" s="97"/>
      <c r="I6" s="147"/>
      <c r="J6" s="146"/>
      <c r="K6" s="140"/>
    </row>
    <row r="7" spans="1:11" s="78" customFormat="1" ht="13.5">
      <c r="A7" s="66">
        <f aca="true" t="shared" si="0" ref="A7:A18">A6+1</f>
        <v>3</v>
      </c>
      <c r="B7" s="97"/>
      <c r="C7" s="295"/>
      <c r="D7" s="110"/>
      <c r="E7" s="140"/>
      <c r="F7" s="6"/>
      <c r="G7" s="66">
        <f aca="true" t="shared" si="1" ref="G7:G12">G6+1</f>
        <v>3</v>
      </c>
      <c r="H7" s="97"/>
      <c r="I7" s="147"/>
      <c r="J7" s="146"/>
      <c r="K7" s="140"/>
    </row>
    <row r="8" spans="1:11" s="78" customFormat="1" ht="13.5">
      <c r="A8" s="66">
        <f t="shared" si="0"/>
        <v>4</v>
      </c>
      <c r="B8" s="97"/>
      <c r="C8" s="145"/>
      <c r="D8" s="146"/>
      <c r="E8" s="140"/>
      <c r="F8" s="6"/>
      <c r="G8" s="66">
        <f t="shared" si="1"/>
        <v>4</v>
      </c>
      <c r="H8" s="97"/>
      <c r="I8" s="145"/>
      <c r="J8" s="146"/>
      <c r="K8" s="140"/>
    </row>
    <row r="9" spans="1:11" s="78" customFormat="1" ht="13.5">
      <c r="A9" s="66">
        <f t="shared" si="0"/>
        <v>5</v>
      </c>
      <c r="B9" s="97"/>
      <c r="C9" s="296"/>
      <c r="D9" s="297"/>
      <c r="E9" s="140"/>
      <c r="F9" s="6"/>
      <c r="G9" s="66">
        <f t="shared" si="1"/>
        <v>5</v>
      </c>
      <c r="H9" s="97"/>
      <c r="I9" s="145"/>
      <c r="J9" s="146"/>
      <c r="K9" s="140"/>
    </row>
    <row r="10" spans="1:11" s="78" customFormat="1" ht="13.5">
      <c r="A10" s="66">
        <f t="shared" si="0"/>
        <v>6</v>
      </c>
      <c r="B10" s="97"/>
      <c r="C10" s="147"/>
      <c r="D10" s="146"/>
      <c r="E10" s="140"/>
      <c r="F10" s="6"/>
      <c r="G10" s="66">
        <f t="shared" si="1"/>
        <v>6</v>
      </c>
      <c r="H10" s="97"/>
      <c r="I10" s="145"/>
      <c r="J10" s="146"/>
      <c r="K10" s="140"/>
    </row>
    <row r="11" spans="1:11" s="78" customFormat="1" ht="13.5">
      <c r="A11" s="66">
        <f t="shared" si="0"/>
        <v>7</v>
      </c>
      <c r="B11" s="97"/>
      <c r="C11" s="145"/>
      <c r="D11" s="146"/>
      <c r="E11" s="140"/>
      <c r="F11" s="6"/>
      <c r="G11" s="66">
        <f t="shared" si="1"/>
        <v>7</v>
      </c>
      <c r="H11" s="97"/>
      <c r="I11" s="147"/>
      <c r="J11" s="146"/>
      <c r="K11" s="140"/>
    </row>
    <row r="12" spans="1:11" s="78" customFormat="1" ht="13.5">
      <c r="A12" s="66">
        <f t="shared" si="0"/>
        <v>8</v>
      </c>
      <c r="B12" s="97"/>
      <c r="C12" s="147"/>
      <c r="D12" s="146"/>
      <c r="E12" s="140"/>
      <c r="F12" s="6"/>
      <c r="G12" s="66">
        <f t="shared" si="1"/>
        <v>8</v>
      </c>
      <c r="H12" s="97"/>
      <c r="I12" s="65"/>
      <c r="J12" s="110"/>
      <c r="K12" s="140"/>
    </row>
    <row r="13" spans="1:11" s="78" customFormat="1" ht="13.5">
      <c r="A13" s="66">
        <f t="shared" si="0"/>
        <v>9</v>
      </c>
      <c r="B13" s="97"/>
      <c r="C13" s="147"/>
      <c r="D13" s="146"/>
      <c r="E13" s="140"/>
      <c r="F13" s="6"/>
      <c r="G13" s="2"/>
      <c r="H13" s="20"/>
      <c r="I13" s="2"/>
      <c r="J13" s="2"/>
      <c r="K13" s="19"/>
    </row>
    <row r="14" spans="1:11" s="78" customFormat="1" ht="13.5">
      <c r="A14" s="66">
        <f t="shared" si="0"/>
        <v>10</v>
      </c>
      <c r="B14" s="97"/>
      <c r="C14" s="147"/>
      <c r="D14" s="146"/>
      <c r="E14" s="140"/>
      <c r="F14" s="6"/>
      <c r="G14" s="2"/>
      <c r="H14" s="20"/>
      <c r="I14" s="2"/>
      <c r="J14" s="2"/>
      <c r="K14" s="19"/>
    </row>
    <row r="15" spans="1:11" s="78" customFormat="1" ht="13.5">
      <c r="A15" s="66">
        <f t="shared" si="0"/>
        <v>11</v>
      </c>
      <c r="B15" s="97"/>
      <c r="C15" s="298"/>
      <c r="D15" s="110"/>
      <c r="E15" s="140"/>
      <c r="F15" s="6"/>
      <c r="G15" s="2"/>
      <c r="H15" s="20"/>
      <c r="I15" s="2"/>
      <c r="J15" s="2"/>
      <c r="K15" s="19"/>
    </row>
    <row r="16" spans="1:11" s="78" customFormat="1" ht="13.5">
      <c r="A16" s="66">
        <f t="shared" si="0"/>
        <v>12</v>
      </c>
      <c r="B16" s="97"/>
      <c r="C16" s="298"/>
      <c r="D16" s="111"/>
      <c r="E16" s="140"/>
      <c r="F16" s="6"/>
      <c r="G16" s="2"/>
      <c r="H16" s="20"/>
      <c r="I16" s="2"/>
      <c r="J16" s="2"/>
      <c r="K16" s="19"/>
    </row>
    <row r="17" spans="1:11" s="78" customFormat="1" ht="13.5">
      <c r="A17" s="66">
        <f t="shared" si="0"/>
        <v>13</v>
      </c>
      <c r="B17" s="97"/>
      <c r="C17" s="147"/>
      <c r="D17" s="111"/>
      <c r="E17" s="140"/>
      <c r="F17" s="6"/>
      <c r="G17" s="2"/>
      <c r="H17" s="20"/>
      <c r="I17" s="2"/>
      <c r="J17" s="2"/>
      <c r="K17" s="19"/>
    </row>
    <row r="18" spans="1:11" s="78" customFormat="1" ht="13.5">
      <c r="A18" s="66">
        <f t="shared" si="0"/>
        <v>14</v>
      </c>
      <c r="B18" s="97"/>
      <c r="C18" s="147"/>
      <c r="D18" s="111"/>
      <c r="E18" s="140"/>
      <c r="F18" s="6"/>
      <c r="G18" s="2"/>
      <c r="H18" s="20"/>
      <c r="I18" s="2"/>
      <c r="J18" s="2"/>
      <c r="K18" s="19"/>
    </row>
    <row r="19" spans="1:11" s="78" customFormat="1" ht="13.5">
      <c r="A19" s="23">
        <v>15</v>
      </c>
      <c r="B19" s="100"/>
      <c r="C19" s="141"/>
      <c r="D19" s="99"/>
      <c r="E19" s="64"/>
      <c r="F19" s="6"/>
      <c r="G19" s="2"/>
      <c r="H19" s="20"/>
      <c r="I19" s="2"/>
      <c r="J19" s="2"/>
      <c r="K19" s="19"/>
    </row>
  </sheetData>
  <sheetProtection/>
  <printOptions/>
  <pageMargins left="0.7875" right="0.7875" top="0.7875" bottom="0.7875" header="0.5118055555555556" footer="0.5118055555555556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Katsuya Yamaguchi</dc:creator>
  <cp:keywords/>
  <dc:description/>
  <cp:lastModifiedBy>kouta</cp:lastModifiedBy>
  <cp:lastPrinted>2010-11-22T08:50:02Z</cp:lastPrinted>
  <dcterms:created xsi:type="dcterms:W3CDTF">1999-11-21T05:04:52Z</dcterms:created>
  <dcterms:modified xsi:type="dcterms:W3CDTF">2013-08-10T09:43:07Z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