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esktop/HP委員/public_html/jaf/kiroku/"/>
    </mc:Choice>
  </mc:AlternateContent>
  <xr:revisionPtr revIDLastSave="0" documentId="13_ncr:1_{4E86C459-18DC-9F49-B186-F4AD4DAC65C3}" xr6:coauthVersionLast="45" xr6:coauthVersionMax="45" xr10:uidLastSave="{00000000-0000-0000-0000-000000000000}"/>
  <bookViews>
    <workbookView xWindow="800" yWindow="2380" windowWidth="19420" windowHeight="11620" tabRatio="645" firstSheet="5" activeTab="6" xr2:uid="{00000000-000D-0000-FFFF-FFFF00000000}"/>
  </bookViews>
  <sheets>
    <sheet name="３年男子" sheetId="1" r:id="rId1"/>
    <sheet name="３年女子" sheetId="2" r:id="rId2"/>
    <sheet name="４年男子" sheetId="3" r:id="rId3"/>
    <sheet name="４年女子" sheetId="4" r:id="rId4"/>
    <sheet name="５年男子" sheetId="5" r:id="rId5"/>
    <sheet name="５年女子" sheetId="19" r:id="rId6"/>
    <sheet name="６年男子" sheetId="7" r:id="rId7"/>
    <sheet name="６年女子" sheetId="8" r:id="rId8"/>
    <sheet name="１年男女OP50" sheetId="16" r:id="rId9"/>
    <sheet name="２年男女OP50" sheetId="21" r:id="rId10"/>
    <sheet name="５年男女OP1000" sheetId="17" r:id="rId11"/>
    <sheet name="６年男女OP1000 " sheetId="23" r:id="rId12"/>
    <sheet name="Sheet1" sheetId="24" r:id="rId13"/>
  </sheets>
  <definedNames>
    <definedName name="_xlnm._FilterDatabase" localSheetId="1" hidden="1">'３年女子'!$B$6:$K$6</definedName>
    <definedName name="_xlnm._FilterDatabase" localSheetId="0" hidden="1">'３年男子'!$B$6:$K$6</definedName>
    <definedName name="_xlnm._FilterDatabase" localSheetId="3" hidden="1">'４年女子'!$B$6:$K$6</definedName>
    <definedName name="_xlnm._FilterDatabase" localSheetId="2" hidden="1">'４年男子'!$B$6:$K$6</definedName>
    <definedName name="_xlnm._FilterDatabase" localSheetId="5" hidden="1">'５年女子'!$B$6:$K$6</definedName>
    <definedName name="_xlnm._FilterDatabase" localSheetId="4" hidden="1">'５年男子'!$B$6:$K$6</definedName>
    <definedName name="_xlnm._FilterDatabase" localSheetId="10" hidden="1">'５年男女OP1000'!$B$5:$E$5</definedName>
    <definedName name="_xlnm._FilterDatabase" localSheetId="7" hidden="1">'６年女子'!$B$6:$K$6</definedName>
    <definedName name="_xlnm._FilterDatabase" localSheetId="6" hidden="1">'６年男子'!$B$6:$K$6</definedName>
    <definedName name="_xlnm._FilterDatabase" localSheetId="11" hidden="1">'６年男女OP1000 '!$A$26:$E$43</definedName>
    <definedName name="_xlnm.Print_Area" localSheetId="5">'５年女子'!$A$1:$K$32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" i="4" l="1"/>
  <c r="H24" i="4"/>
  <c r="F24" i="4"/>
  <c r="J23" i="4"/>
  <c r="H23" i="4"/>
  <c r="F23" i="4"/>
  <c r="K23" i="4" s="1"/>
  <c r="J22" i="4"/>
  <c r="H22" i="4"/>
  <c r="F22" i="4"/>
  <c r="J21" i="4"/>
  <c r="H21" i="4"/>
  <c r="F21" i="4"/>
  <c r="J20" i="4"/>
  <c r="H20" i="4"/>
  <c r="F20" i="4"/>
  <c r="J19" i="4"/>
  <c r="H19" i="4"/>
  <c r="F19" i="4"/>
  <c r="J18" i="4"/>
  <c r="H18" i="4"/>
  <c r="F18" i="4"/>
  <c r="K18" i="4" s="1"/>
  <c r="J17" i="4"/>
  <c r="H17" i="4"/>
  <c r="F17" i="4"/>
  <c r="J16" i="4"/>
  <c r="H16" i="4"/>
  <c r="F16" i="4"/>
  <c r="J15" i="4"/>
  <c r="H15" i="4"/>
  <c r="F15" i="4"/>
  <c r="J14" i="4"/>
  <c r="H14" i="4"/>
  <c r="F14" i="4"/>
  <c r="J13" i="4"/>
  <c r="H13" i="4"/>
  <c r="F13" i="4"/>
  <c r="J12" i="4"/>
  <c r="H12" i="4"/>
  <c r="F12" i="4"/>
  <c r="J11" i="4"/>
  <c r="H11" i="4"/>
  <c r="F11" i="4"/>
  <c r="J10" i="4"/>
  <c r="H10" i="4"/>
  <c r="F10" i="4"/>
  <c r="K10" i="4" s="1"/>
  <c r="J9" i="4"/>
  <c r="H9" i="4"/>
  <c r="F9" i="4"/>
  <c r="J8" i="4"/>
  <c r="H8" i="4"/>
  <c r="F8" i="4"/>
  <c r="J7" i="4"/>
  <c r="H7" i="4"/>
  <c r="F7" i="4"/>
  <c r="H26" i="3"/>
  <c r="F26" i="3"/>
  <c r="K26" i="3" s="1"/>
  <c r="H25" i="3"/>
  <c r="F25" i="3"/>
  <c r="H24" i="3"/>
  <c r="K24" i="3" s="1"/>
  <c r="H23" i="3"/>
  <c r="F23" i="3"/>
  <c r="H22" i="3"/>
  <c r="F22" i="3"/>
  <c r="H21" i="3"/>
  <c r="F21" i="3"/>
  <c r="K21" i="3" s="1"/>
  <c r="H20" i="3"/>
  <c r="F20" i="3"/>
  <c r="K20" i="3" s="1"/>
  <c r="H19" i="3"/>
  <c r="F19" i="3"/>
  <c r="K19" i="3" s="1"/>
  <c r="H18" i="3"/>
  <c r="F18" i="3"/>
  <c r="K18" i="3" s="1"/>
  <c r="H17" i="3"/>
  <c r="F17" i="3"/>
  <c r="K17" i="3" s="1"/>
  <c r="H16" i="3"/>
  <c r="F16" i="3"/>
  <c r="H15" i="3"/>
  <c r="F15" i="3"/>
  <c r="K15" i="3" s="1"/>
  <c r="H14" i="3"/>
  <c r="F14" i="3"/>
  <c r="H13" i="3"/>
  <c r="F13" i="3"/>
  <c r="K13" i="3" s="1"/>
  <c r="H12" i="3"/>
  <c r="F12" i="3"/>
  <c r="K12" i="3" s="1"/>
  <c r="H11" i="3"/>
  <c r="F11" i="3"/>
  <c r="K11" i="3" s="1"/>
  <c r="H10" i="3"/>
  <c r="F10" i="3"/>
  <c r="K10" i="3" s="1"/>
  <c r="H9" i="3"/>
  <c r="F9" i="3"/>
  <c r="H8" i="3"/>
  <c r="F8" i="3"/>
  <c r="K8" i="3" s="1"/>
  <c r="H7" i="3"/>
  <c r="F7" i="3"/>
  <c r="K9" i="4" l="1"/>
  <c r="K13" i="4"/>
  <c r="K17" i="4"/>
  <c r="K9" i="3"/>
  <c r="K22" i="3"/>
  <c r="K14" i="4"/>
  <c r="K21" i="4"/>
  <c r="K8" i="4"/>
  <c r="K12" i="4"/>
  <c r="K16" i="4"/>
  <c r="K20" i="4"/>
  <c r="K24" i="4"/>
  <c r="K7" i="3"/>
  <c r="K14" i="3"/>
  <c r="K16" i="3"/>
  <c r="K23" i="3"/>
  <c r="K25" i="3"/>
  <c r="K7" i="4"/>
  <c r="K11" i="4"/>
  <c r="K15" i="4"/>
  <c r="K19" i="4"/>
  <c r="K22" i="4"/>
  <c r="J30" i="2"/>
  <c r="H30" i="2"/>
  <c r="F30" i="2"/>
  <c r="J29" i="2"/>
  <c r="H29" i="2"/>
  <c r="F29" i="2"/>
  <c r="J28" i="2"/>
  <c r="H28" i="2"/>
  <c r="F28" i="2"/>
  <c r="J27" i="2"/>
  <c r="H27" i="2"/>
  <c r="F27" i="2"/>
  <c r="J26" i="2"/>
  <c r="H26" i="2"/>
  <c r="F26" i="2"/>
  <c r="J25" i="2"/>
  <c r="H25" i="2"/>
  <c r="F25" i="2"/>
  <c r="J24" i="2"/>
  <c r="H24" i="2"/>
  <c r="F24" i="2"/>
  <c r="J23" i="2"/>
  <c r="H23" i="2"/>
  <c r="F23" i="2"/>
  <c r="J22" i="2"/>
  <c r="H22" i="2"/>
  <c r="F22" i="2"/>
  <c r="J21" i="2"/>
  <c r="H21" i="2"/>
  <c r="F21" i="2"/>
  <c r="J20" i="2"/>
  <c r="H20" i="2"/>
  <c r="F20" i="2"/>
  <c r="J19" i="2"/>
  <c r="H19" i="2"/>
  <c r="F19" i="2"/>
  <c r="J18" i="2"/>
  <c r="H18" i="2"/>
  <c r="F18" i="2"/>
  <c r="J17" i="2"/>
  <c r="H17" i="2"/>
  <c r="F17" i="2"/>
  <c r="J16" i="2"/>
  <c r="H16" i="2"/>
  <c r="F16" i="2"/>
  <c r="J15" i="2"/>
  <c r="H15" i="2"/>
  <c r="F15" i="2"/>
  <c r="J14" i="2"/>
  <c r="H14" i="2"/>
  <c r="F14" i="2"/>
  <c r="J13" i="2"/>
  <c r="H13" i="2"/>
  <c r="F13" i="2"/>
  <c r="J12" i="2"/>
  <c r="H12" i="2"/>
  <c r="F12" i="2"/>
  <c r="J9" i="2"/>
  <c r="H9" i="2"/>
  <c r="F9" i="2"/>
  <c r="J11" i="2"/>
  <c r="H11" i="2"/>
  <c r="F11" i="2"/>
  <c r="J10" i="2"/>
  <c r="H10" i="2"/>
  <c r="F10" i="2"/>
  <c r="J8" i="2"/>
  <c r="H8" i="2"/>
  <c r="F8" i="2"/>
  <c r="J7" i="2"/>
  <c r="H7" i="2"/>
  <c r="F7" i="2"/>
  <c r="J42" i="1"/>
  <c r="H42" i="1"/>
  <c r="F42" i="1"/>
  <c r="J41" i="1"/>
  <c r="H41" i="1"/>
  <c r="F41" i="1"/>
  <c r="J40" i="1"/>
  <c r="H40" i="1"/>
  <c r="F40" i="1"/>
  <c r="J39" i="1"/>
  <c r="H39" i="1"/>
  <c r="F39" i="1"/>
  <c r="J38" i="1"/>
  <c r="H38" i="1"/>
  <c r="F38" i="1"/>
  <c r="J37" i="1"/>
  <c r="H37" i="1"/>
  <c r="F37" i="1"/>
  <c r="J36" i="1"/>
  <c r="H36" i="1"/>
  <c r="F36" i="1"/>
  <c r="J35" i="1"/>
  <c r="H35" i="1"/>
  <c r="F35" i="1"/>
  <c r="J34" i="1"/>
  <c r="H34" i="1"/>
  <c r="F34" i="1"/>
  <c r="J33" i="1"/>
  <c r="H33" i="1"/>
  <c r="F33" i="1"/>
  <c r="J32" i="1"/>
  <c r="H32" i="1"/>
  <c r="F32" i="1"/>
  <c r="J31" i="1"/>
  <c r="H31" i="1"/>
  <c r="F31" i="1"/>
  <c r="J30" i="1"/>
  <c r="H30" i="1"/>
  <c r="F30" i="1"/>
  <c r="J29" i="1"/>
  <c r="H29" i="1"/>
  <c r="F29" i="1"/>
  <c r="J28" i="1"/>
  <c r="H28" i="1"/>
  <c r="F28" i="1"/>
  <c r="J27" i="1"/>
  <c r="H27" i="1"/>
  <c r="F27" i="1"/>
  <c r="J26" i="1"/>
  <c r="H26" i="1"/>
  <c r="F26" i="1"/>
  <c r="J25" i="1"/>
  <c r="H25" i="1"/>
  <c r="F25" i="1"/>
  <c r="J24" i="1"/>
  <c r="H24" i="1"/>
  <c r="F24" i="1"/>
  <c r="J23" i="1"/>
  <c r="H23" i="1"/>
  <c r="F23" i="1"/>
  <c r="J21" i="1"/>
  <c r="H21" i="1"/>
  <c r="F21" i="1"/>
  <c r="J22" i="1"/>
  <c r="H22" i="1"/>
  <c r="F22" i="1"/>
  <c r="J20" i="1"/>
  <c r="H20" i="1"/>
  <c r="F20" i="1"/>
  <c r="J19" i="1"/>
  <c r="H19" i="1"/>
  <c r="F19" i="1"/>
  <c r="J18" i="1"/>
  <c r="H18" i="1"/>
  <c r="F18" i="1"/>
  <c r="J17" i="1"/>
  <c r="H17" i="1"/>
  <c r="F17" i="1"/>
  <c r="J16" i="1"/>
  <c r="H16" i="1"/>
  <c r="F16" i="1"/>
  <c r="J15" i="1"/>
  <c r="H15" i="1"/>
  <c r="F15" i="1"/>
  <c r="J14" i="1"/>
  <c r="H14" i="1"/>
  <c r="F14" i="1"/>
  <c r="J13" i="1"/>
  <c r="H13" i="1"/>
  <c r="F13" i="1"/>
  <c r="J12" i="1"/>
  <c r="H12" i="1"/>
  <c r="F12" i="1"/>
  <c r="J11" i="1"/>
  <c r="H11" i="1"/>
  <c r="F11" i="1"/>
  <c r="J10" i="1"/>
  <c r="H10" i="1"/>
  <c r="F10" i="1"/>
  <c r="J9" i="1"/>
  <c r="H9" i="1"/>
  <c r="F9" i="1"/>
  <c r="J8" i="1"/>
  <c r="H8" i="1"/>
  <c r="F8" i="1"/>
  <c r="K8" i="1" s="1"/>
  <c r="J7" i="1"/>
  <c r="H7" i="1"/>
  <c r="F7" i="1"/>
  <c r="K9" i="1" l="1"/>
  <c r="K13" i="1"/>
  <c r="K17" i="1"/>
  <c r="K22" i="1"/>
  <c r="K25" i="1"/>
  <c r="K29" i="1"/>
  <c r="K33" i="1"/>
  <c r="K37" i="1"/>
  <c r="K41" i="1"/>
  <c r="K10" i="2"/>
  <c r="K13" i="2"/>
  <c r="K17" i="2"/>
  <c r="K21" i="2"/>
  <c r="K25" i="2"/>
  <c r="K12" i="1"/>
  <c r="K16" i="1"/>
  <c r="K20" i="1"/>
  <c r="K24" i="1"/>
  <c r="K28" i="1"/>
  <c r="K32" i="1"/>
  <c r="K36" i="1"/>
  <c r="K40" i="1"/>
  <c r="K7" i="1"/>
  <c r="K11" i="1"/>
  <c r="K15" i="1"/>
  <c r="K19" i="1"/>
  <c r="K23" i="1"/>
  <c r="K27" i="1"/>
  <c r="K31" i="1"/>
  <c r="K35" i="1"/>
  <c r="K39" i="1"/>
  <c r="K7" i="2"/>
  <c r="K15" i="2"/>
  <c r="K19" i="2"/>
  <c r="K23" i="2"/>
  <c r="K27" i="2"/>
  <c r="K10" i="1"/>
  <c r="K14" i="1"/>
  <c r="K18" i="1"/>
  <c r="K26" i="1"/>
  <c r="K30" i="1"/>
  <c r="K34" i="1"/>
  <c r="K38" i="1"/>
  <c r="K42" i="1"/>
  <c r="K11" i="2"/>
  <c r="K14" i="2"/>
  <c r="K18" i="2"/>
  <c r="K22" i="2"/>
  <c r="K26" i="2"/>
  <c r="K30" i="2"/>
  <c r="K29" i="2"/>
  <c r="K8" i="2"/>
  <c r="K12" i="2"/>
  <c r="K16" i="2"/>
  <c r="K20" i="2"/>
  <c r="K24" i="2"/>
  <c r="K28" i="2"/>
  <c r="K9" i="2"/>
  <c r="K21" i="1"/>
  <c r="J38" i="8"/>
  <c r="K38" i="8" s="1"/>
  <c r="F38" i="8"/>
  <c r="J37" i="8"/>
  <c r="F37" i="8"/>
  <c r="J36" i="8"/>
  <c r="H36" i="8"/>
  <c r="F36" i="8"/>
  <c r="J35" i="8"/>
  <c r="H35" i="8"/>
  <c r="F35" i="8"/>
  <c r="J34" i="8"/>
  <c r="H34" i="8"/>
  <c r="F34" i="8"/>
  <c r="J33" i="8"/>
  <c r="H33" i="8"/>
  <c r="F33" i="8"/>
  <c r="J32" i="8"/>
  <c r="H32" i="8"/>
  <c r="F32" i="8"/>
  <c r="J31" i="8"/>
  <c r="H31" i="8"/>
  <c r="F31" i="8"/>
  <c r="J30" i="8"/>
  <c r="H30" i="8"/>
  <c r="F30" i="8"/>
  <c r="K30" i="8" s="1"/>
  <c r="J29" i="8"/>
  <c r="H29" i="8"/>
  <c r="F29" i="8"/>
  <c r="K29" i="8" s="1"/>
  <c r="J28" i="8"/>
  <c r="H28" i="8"/>
  <c r="F28" i="8"/>
  <c r="J27" i="8"/>
  <c r="H27" i="8"/>
  <c r="F27" i="8"/>
  <c r="J26" i="8"/>
  <c r="H26" i="8"/>
  <c r="F26" i="8"/>
  <c r="K26" i="8" s="1"/>
  <c r="J25" i="8"/>
  <c r="H25" i="8"/>
  <c r="F25" i="8"/>
  <c r="K25" i="8" s="1"/>
  <c r="J24" i="8"/>
  <c r="H24" i="8"/>
  <c r="F24" i="8"/>
  <c r="J23" i="8"/>
  <c r="H23" i="8"/>
  <c r="F23" i="8"/>
  <c r="J22" i="8"/>
  <c r="H22" i="8"/>
  <c r="F22" i="8"/>
  <c r="K22" i="8" s="1"/>
  <c r="J21" i="8"/>
  <c r="H21" i="8"/>
  <c r="F21" i="8"/>
  <c r="K21" i="8" s="1"/>
  <c r="J20" i="8"/>
  <c r="H20" i="8"/>
  <c r="F20" i="8"/>
  <c r="J19" i="8"/>
  <c r="H19" i="8"/>
  <c r="F19" i="8"/>
  <c r="J18" i="8"/>
  <c r="H18" i="8"/>
  <c r="F18" i="8"/>
  <c r="K18" i="8" s="1"/>
  <c r="J17" i="8"/>
  <c r="H17" i="8"/>
  <c r="F17" i="8"/>
  <c r="K17" i="8" s="1"/>
  <c r="J16" i="8"/>
  <c r="H16" i="8"/>
  <c r="F16" i="8"/>
  <c r="J15" i="8"/>
  <c r="H15" i="8"/>
  <c r="F15" i="8"/>
  <c r="J14" i="8"/>
  <c r="H14" i="8"/>
  <c r="F14" i="8"/>
  <c r="K14" i="8" s="1"/>
  <c r="J13" i="8"/>
  <c r="H13" i="8"/>
  <c r="F13" i="8"/>
  <c r="K13" i="8" s="1"/>
  <c r="J12" i="8"/>
  <c r="H12" i="8"/>
  <c r="F12" i="8"/>
  <c r="J11" i="8"/>
  <c r="H11" i="8"/>
  <c r="F11" i="8"/>
  <c r="J10" i="8"/>
  <c r="H10" i="8"/>
  <c r="F10" i="8"/>
  <c r="K10" i="8" s="1"/>
  <c r="J9" i="8"/>
  <c r="H9" i="8"/>
  <c r="F9" i="8"/>
  <c r="K9" i="8" s="1"/>
  <c r="J8" i="8"/>
  <c r="H8" i="8"/>
  <c r="F8" i="8"/>
  <c r="J7" i="8"/>
  <c r="H7" i="8"/>
  <c r="F7" i="8"/>
  <c r="K34" i="8" l="1"/>
  <c r="K33" i="8"/>
  <c r="K37" i="8"/>
  <c r="K8" i="8"/>
  <c r="K12" i="8"/>
  <c r="K16" i="8"/>
  <c r="K20" i="8"/>
  <c r="K24" i="8"/>
  <c r="K28" i="8"/>
  <c r="K32" i="8"/>
  <c r="K36" i="8"/>
  <c r="K7" i="8"/>
  <c r="K11" i="8"/>
  <c r="K15" i="8"/>
  <c r="K19" i="8"/>
  <c r="K23" i="8"/>
  <c r="K27" i="8"/>
  <c r="K31" i="8"/>
  <c r="K35" i="8"/>
  <c r="J36" i="7"/>
  <c r="K36" i="7" s="1"/>
  <c r="J35" i="7"/>
  <c r="H35" i="7"/>
  <c r="F35" i="7"/>
  <c r="H34" i="7"/>
  <c r="F34" i="7"/>
  <c r="J33" i="7"/>
  <c r="H33" i="7"/>
  <c r="F33" i="7"/>
  <c r="J32" i="7"/>
  <c r="H32" i="7"/>
  <c r="F32" i="7"/>
  <c r="J31" i="7"/>
  <c r="H31" i="7"/>
  <c r="F31" i="7"/>
  <c r="J30" i="7"/>
  <c r="H30" i="7"/>
  <c r="F30" i="7"/>
  <c r="J29" i="7"/>
  <c r="H29" i="7"/>
  <c r="F29" i="7"/>
  <c r="J28" i="7"/>
  <c r="H28" i="7"/>
  <c r="F28" i="7"/>
  <c r="J27" i="7"/>
  <c r="H27" i="7"/>
  <c r="F27" i="7"/>
  <c r="J26" i="7"/>
  <c r="H26" i="7"/>
  <c r="F26" i="7"/>
  <c r="J25" i="7"/>
  <c r="H25" i="7"/>
  <c r="F25" i="7"/>
  <c r="J24" i="7"/>
  <c r="H24" i="7"/>
  <c r="F24" i="7"/>
  <c r="J23" i="7"/>
  <c r="H23" i="7"/>
  <c r="F23" i="7"/>
  <c r="J22" i="7"/>
  <c r="H22" i="7"/>
  <c r="F22" i="7"/>
  <c r="J21" i="7"/>
  <c r="H21" i="7"/>
  <c r="F21" i="7"/>
  <c r="J20" i="7"/>
  <c r="H20" i="7"/>
  <c r="F20" i="7"/>
  <c r="J19" i="7"/>
  <c r="H19" i="7"/>
  <c r="F19" i="7"/>
  <c r="J18" i="7"/>
  <c r="H18" i="7"/>
  <c r="F18" i="7"/>
  <c r="J17" i="7"/>
  <c r="H17" i="7"/>
  <c r="F17" i="7"/>
  <c r="J16" i="7"/>
  <c r="H16" i="7"/>
  <c r="F16" i="7"/>
  <c r="J15" i="7"/>
  <c r="H15" i="7"/>
  <c r="F15" i="7"/>
  <c r="J14" i="7"/>
  <c r="H14" i="7"/>
  <c r="F14" i="7"/>
  <c r="J13" i="7"/>
  <c r="H13" i="7"/>
  <c r="F13" i="7"/>
  <c r="J12" i="7"/>
  <c r="H12" i="7"/>
  <c r="F12" i="7"/>
  <c r="J11" i="7"/>
  <c r="H11" i="7"/>
  <c r="F11" i="7"/>
  <c r="J10" i="7"/>
  <c r="H10" i="7"/>
  <c r="F10" i="7"/>
  <c r="J9" i="7"/>
  <c r="H9" i="7"/>
  <c r="F9" i="7"/>
  <c r="J8" i="7"/>
  <c r="H8" i="7"/>
  <c r="F8" i="7"/>
  <c r="J7" i="7"/>
  <c r="H7" i="7"/>
  <c r="F7" i="7"/>
  <c r="K9" i="7" l="1"/>
  <c r="K13" i="7"/>
  <c r="K21" i="7"/>
  <c r="K29" i="7"/>
  <c r="K17" i="7"/>
  <c r="K25" i="7"/>
  <c r="K33" i="7"/>
  <c r="K8" i="7"/>
  <c r="K12" i="7"/>
  <c r="K16" i="7"/>
  <c r="K20" i="7"/>
  <c r="K24" i="7"/>
  <c r="K28" i="7"/>
  <c r="K32" i="7"/>
  <c r="K7" i="7"/>
  <c r="K11" i="7"/>
  <c r="K15" i="7"/>
  <c r="K19" i="7"/>
  <c r="K23" i="7"/>
  <c r="K27" i="7"/>
  <c r="K31" i="7"/>
  <c r="K35" i="7"/>
  <c r="K10" i="7"/>
  <c r="K14" i="7"/>
  <c r="K18" i="7"/>
  <c r="K22" i="7"/>
  <c r="K26" i="7"/>
  <c r="K30" i="7"/>
  <c r="K34" i="7"/>
  <c r="J32" i="19"/>
  <c r="H32" i="19"/>
  <c r="F32" i="19"/>
  <c r="J31" i="19"/>
  <c r="H31" i="19"/>
  <c r="F31" i="19"/>
  <c r="K31" i="19" s="1"/>
  <c r="J30" i="19"/>
  <c r="H30" i="19"/>
  <c r="F30" i="19"/>
  <c r="J29" i="19"/>
  <c r="H29" i="19"/>
  <c r="F29" i="19"/>
  <c r="J28" i="19"/>
  <c r="H28" i="19"/>
  <c r="F28" i="19"/>
  <c r="J27" i="19"/>
  <c r="H27" i="19"/>
  <c r="F27" i="19"/>
  <c r="K27" i="19" s="1"/>
  <c r="J26" i="19"/>
  <c r="H26" i="19"/>
  <c r="F26" i="19"/>
  <c r="J25" i="19"/>
  <c r="H25" i="19"/>
  <c r="F25" i="19"/>
  <c r="J24" i="19"/>
  <c r="H24" i="19"/>
  <c r="F24" i="19"/>
  <c r="J23" i="19"/>
  <c r="H23" i="19"/>
  <c r="F23" i="19"/>
  <c r="K23" i="19" s="1"/>
  <c r="J22" i="19"/>
  <c r="H22" i="19"/>
  <c r="F22" i="19"/>
  <c r="J21" i="19"/>
  <c r="H21" i="19"/>
  <c r="F21" i="19"/>
  <c r="J20" i="19"/>
  <c r="H20" i="19"/>
  <c r="F20" i="19"/>
  <c r="J19" i="19"/>
  <c r="H19" i="19"/>
  <c r="F19" i="19"/>
  <c r="K19" i="19" s="1"/>
  <c r="J18" i="19"/>
  <c r="H18" i="19"/>
  <c r="F18" i="19"/>
  <c r="J17" i="19"/>
  <c r="H17" i="19"/>
  <c r="F17" i="19"/>
  <c r="J16" i="19"/>
  <c r="H16" i="19"/>
  <c r="F16" i="19"/>
  <c r="J15" i="19"/>
  <c r="H15" i="19"/>
  <c r="F15" i="19"/>
  <c r="K15" i="19" s="1"/>
  <c r="J14" i="19"/>
  <c r="H14" i="19"/>
  <c r="F14" i="19"/>
  <c r="J13" i="19"/>
  <c r="H13" i="19"/>
  <c r="F13" i="19"/>
  <c r="J12" i="19"/>
  <c r="H12" i="19"/>
  <c r="F12" i="19"/>
  <c r="J11" i="19"/>
  <c r="H11" i="19"/>
  <c r="F11" i="19"/>
  <c r="K11" i="19" s="1"/>
  <c r="J10" i="19"/>
  <c r="H10" i="19"/>
  <c r="F10" i="19"/>
  <c r="J9" i="19"/>
  <c r="H9" i="19"/>
  <c r="F9" i="19"/>
  <c r="J8" i="19"/>
  <c r="H8" i="19"/>
  <c r="F8" i="19"/>
  <c r="J7" i="19"/>
  <c r="H7" i="19"/>
  <c r="F7" i="19"/>
  <c r="K7" i="19" s="1"/>
  <c r="J40" i="5"/>
  <c r="H40" i="5"/>
  <c r="F40" i="5"/>
  <c r="J39" i="5"/>
  <c r="H39" i="5"/>
  <c r="F39" i="5"/>
  <c r="J38" i="5"/>
  <c r="H38" i="5"/>
  <c r="F38" i="5"/>
  <c r="J37" i="5"/>
  <c r="H37" i="5"/>
  <c r="F37" i="5"/>
  <c r="K37" i="5" s="1"/>
  <c r="J36" i="5"/>
  <c r="H36" i="5"/>
  <c r="F36" i="5"/>
  <c r="J35" i="5"/>
  <c r="H35" i="5"/>
  <c r="F35" i="5"/>
  <c r="J34" i="5"/>
  <c r="H34" i="5"/>
  <c r="F34" i="5"/>
  <c r="J33" i="5"/>
  <c r="H33" i="5"/>
  <c r="F33" i="5"/>
  <c r="K33" i="5" s="1"/>
  <c r="J32" i="5"/>
  <c r="H32" i="5"/>
  <c r="F32" i="5"/>
  <c r="J31" i="5"/>
  <c r="H31" i="5"/>
  <c r="F31" i="5"/>
  <c r="J30" i="5"/>
  <c r="H30" i="5"/>
  <c r="F30" i="5"/>
  <c r="J29" i="5"/>
  <c r="H29" i="5"/>
  <c r="F29" i="5"/>
  <c r="K29" i="5" s="1"/>
  <c r="J28" i="5"/>
  <c r="H28" i="5"/>
  <c r="F28" i="5"/>
  <c r="J27" i="5"/>
  <c r="H27" i="5"/>
  <c r="F27" i="5"/>
  <c r="J26" i="5"/>
  <c r="H26" i="5"/>
  <c r="F26" i="5"/>
  <c r="J25" i="5"/>
  <c r="H25" i="5"/>
  <c r="F25" i="5"/>
  <c r="K25" i="5" s="1"/>
  <c r="J24" i="5"/>
  <c r="H24" i="5"/>
  <c r="F24" i="5"/>
  <c r="J23" i="5"/>
  <c r="H23" i="5"/>
  <c r="F23" i="5"/>
  <c r="J22" i="5"/>
  <c r="H22" i="5"/>
  <c r="F22" i="5"/>
  <c r="J21" i="5"/>
  <c r="H21" i="5"/>
  <c r="F21" i="5"/>
  <c r="K21" i="5" s="1"/>
  <c r="J20" i="5"/>
  <c r="H20" i="5"/>
  <c r="F20" i="5"/>
  <c r="J19" i="5"/>
  <c r="H19" i="5"/>
  <c r="F19" i="5"/>
  <c r="J18" i="5"/>
  <c r="H18" i="5"/>
  <c r="F18" i="5"/>
  <c r="J17" i="5"/>
  <c r="H17" i="5"/>
  <c r="F17" i="5"/>
  <c r="K17" i="5" s="1"/>
  <c r="J16" i="5"/>
  <c r="H16" i="5"/>
  <c r="F16" i="5"/>
  <c r="J15" i="5"/>
  <c r="H15" i="5"/>
  <c r="F15" i="5"/>
  <c r="J14" i="5"/>
  <c r="H14" i="5"/>
  <c r="F14" i="5"/>
  <c r="J13" i="5"/>
  <c r="H13" i="5"/>
  <c r="F13" i="5"/>
  <c r="K13" i="5" s="1"/>
  <c r="J12" i="5"/>
  <c r="H12" i="5"/>
  <c r="F12" i="5"/>
  <c r="J11" i="5"/>
  <c r="H11" i="5"/>
  <c r="F11" i="5"/>
  <c r="J10" i="5"/>
  <c r="H10" i="5"/>
  <c r="F10" i="5"/>
  <c r="J9" i="5"/>
  <c r="H9" i="5"/>
  <c r="F9" i="5"/>
  <c r="K9" i="5" s="1"/>
  <c r="J8" i="5"/>
  <c r="H8" i="5"/>
  <c r="F8" i="5"/>
  <c r="J7" i="5"/>
  <c r="H7" i="5"/>
  <c r="F7" i="5"/>
  <c r="K8" i="5" l="1"/>
  <c r="K12" i="5"/>
  <c r="K16" i="5"/>
  <c r="K20" i="5"/>
  <c r="K24" i="5"/>
  <c r="K28" i="5"/>
  <c r="K32" i="5"/>
  <c r="K36" i="5"/>
  <c r="K40" i="5"/>
  <c r="K10" i="19"/>
  <c r="K14" i="19"/>
  <c r="K18" i="19"/>
  <c r="K22" i="19"/>
  <c r="K26" i="19"/>
  <c r="K30" i="19"/>
  <c r="K7" i="5"/>
  <c r="K11" i="5"/>
  <c r="K15" i="5"/>
  <c r="K19" i="5"/>
  <c r="K23" i="5"/>
  <c r="K27" i="5"/>
  <c r="K31" i="5"/>
  <c r="K35" i="5"/>
  <c r="K39" i="5"/>
  <c r="K9" i="19"/>
  <c r="K13" i="19"/>
  <c r="K17" i="19"/>
  <c r="K21" i="19"/>
  <c r="K25" i="19"/>
  <c r="K29" i="19"/>
  <c r="K10" i="5"/>
  <c r="K14" i="5"/>
  <c r="K18" i="5"/>
  <c r="K22" i="5"/>
  <c r="K26" i="5"/>
  <c r="K30" i="5"/>
  <c r="K34" i="5"/>
  <c r="K38" i="5"/>
  <c r="K8" i="19"/>
  <c r="K12" i="19"/>
  <c r="K16" i="19"/>
  <c r="K20" i="19"/>
  <c r="K24" i="19"/>
  <c r="K28" i="19"/>
  <c r="K32" i="19"/>
</calcChain>
</file>

<file path=xl/sharedStrings.xml><?xml version="1.0" encoding="utf-8"?>
<sst xmlns="http://schemas.openxmlformats.org/spreadsheetml/2006/main" count="1280" uniqueCount="645">
  <si>
    <t>氏名</t>
    <rPh sb="0" eb="2">
      <t>シメイ</t>
    </rPh>
    <phoneticPr fontId="10"/>
  </si>
  <si>
    <t>所属</t>
    <rPh sb="0" eb="2">
      <t>ショゾク</t>
    </rPh>
    <phoneticPr fontId="10"/>
  </si>
  <si>
    <t>記録</t>
    <rPh sb="0" eb="2">
      <t>キロク</t>
    </rPh>
    <phoneticPr fontId="10"/>
  </si>
  <si>
    <t>順位</t>
    <rPh sb="0" eb="2">
      <t>ジュンイ</t>
    </rPh>
    <phoneticPr fontId="10"/>
  </si>
  <si>
    <t>跳種目</t>
  </si>
  <si>
    <t>投種目</t>
  </si>
  <si>
    <t>合計点</t>
  </si>
  <si>
    <t>No</t>
  </si>
  <si>
    <t>氏名</t>
  </si>
  <si>
    <t>所属</t>
  </si>
  <si>
    <t>50m</t>
  </si>
  <si>
    <t>得点</t>
  </si>
  <si>
    <t>走幅跳</t>
  </si>
  <si>
    <t>ボール投</t>
  </si>
  <si>
    <t>100m</t>
  </si>
  <si>
    <t>記録</t>
  </si>
  <si>
    <t>No</t>
    <phoneticPr fontId="10"/>
  </si>
  <si>
    <t>6年生男子</t>
    <phoneticPr fontId="10"/>
  </si>
  <si>
    <t>6年生女子</t>
    <rPh sb="3" eb="4">
      <t>オンナ</t>
    </rPh>
    <phoneticPr fontId="10"/>
  </si>
  <si>
    <t>5年生男子</t>
    <phoneticPr fontId="10"/>
  </si>
  <si>
    <t>5年生女子</t>
    <rPh sb="3" eb="4">
      <t>オンナ</t>
    </rPh>
    <phoneticPr fontId="10"/>
  </si>
  <si>
    <t>オープン50ｍ　RESULT</t>
    <phoneticPr fontId="10"/>
  </si>
  <si>
    <t>オープン1000m　RESULT</t>
    <phoneticPr fontId="10"/>
  </si>
  <si>
    <t>走種目</t>
    <phoneticPr fontId="10"/>
  </si>
  <si>
    <t>3年生男子</t>
    <rPh sb="3" eb="5">
      <t>ダンシ</t>
    </rPh>
    <phoneticPr fontId="10"/>
  </si>
  <si>
    <t>13’　ジュニアアスリートフェスティバル　RESULT</t>
    <phoneticPr fontId="10"/>
  </si>
  <si>
    <t>3年生女子</t>
    <rPh sb="3" eb="5">
      <t>ジョシ</t>
    </rPh>
    <phoneticPr fontId="10"/>
  </si>
  <si>
    <t>4年生男子</t>
    <rPh sb="3" eb="5">
      <t>ダンシ</t>
    </rPh>
    <phoneticPr fontId="10"/>
  </si>
  <si>
    <t>4年生女子</t>
    <rPh sb="3" eb="5">
      <t>ジョシ</t>
    </rPh>
    <phoneticPr fontId="10"/>
  </si>
  <si>
    <t>5年生男子</t>
    <rPh sb="3" eb="5">
      <t>ダンシ</t>
    </rPh>
    <phoneticPr fontId="10"/>
  </si>
  <si>
    <t>5年生女子</t>
    <rPh sb="3" eb="5">
      <t>ジョシ</t>
    </rPh>
    <phoneticPr fontId="10"/>
  </si>
  <si>
    <t>6年生男子</t>
    <rPh sb="3" eb="5">
      <t>ダンシ</t>
    </rPh>
    <phoneticPr fontId="10"/>
  </si>
  <si>
    <t>6年生女子</t>
    <rPh sb="3" eb="5">
      <t>ジョシ</t>
    </rPh>
    <phoneticPr fontId="10"/>
  </si>
  <si>
    <t>記録</t>
    <phoneticPr fontId="10"/>
  </si>
  <si>
    <t>１年生男子</t>
    <rPh sb="1" eb="2">
      <t>ネン</t>
    </rPh>
    <rPh sb="2" eb="3">
      <t>セイ</t>
    </rPh>
    <rPh sb="3" eb="5">
      <t>ダンシ</t>
    </rPh>
    <phoneticPr fontId="10"/>
  </si>
  <si>
    <t>１年生女子</t>
    <rPh sb="1" eb="2">
      <t>ネン</t>
    </rPh>
    <rPh sb="2" eb="3">
      <t>セイ</t>
    </rPh>
    <rPh sb="3" eb="5">
      <t>ジョシ</t>
    </rPh>
    <phoneticPr fontId="10"/>
  </si>
  <si>
    <t>２年生男子</t>
    <rPh sb="1" eb="2">
      <t>ネン</t>
    </rPh>
    <rPh sb="2" eb="3">
      <t>セイ</t>
    </rPh>
    <rPh sb="3" eb="5">
      <t>ダンシ</t>
    </rPh>
    <phoneticPr fontId="10"/>
  </si>
  <si>
    <t>２年生女子</t>
    <rPh sb="1" eb="2">
      <t>ネン</t>
    </rPh>
    <rPh sb="2" eb="3">
      <t>セイ</t>
    </rPh>
    <rPh sb="3" eb="5">
      <t>ジョシ</t>
    </rPh>
    <phoneticPr fontId="10"/>
  </si>
  <si>
    <t>3-5</t>
  </si>
  <si>
    <t>3-11</t>
  </si>
  <si>
    <t>3-17</t>
  </si>
  <si>
    <t>3-2</t>
  </si>
  <si>
    <t>3-14</t>
  </si>
  <si>
    <t>イムラAA</t>
  </si>
  <si>
    <t>3-24</t>
  </si>
  <si>
    <t>3-15</t>
  </si>
  <si>
    <t>3-19</t>
  </si>
  <si>
    <t>3-3</t>
  </si>
  <si>
    <t>3-13</t>
  </si>
  <si>
    <t>3-4</t>
  </si>
  <si>
    <t>3-18</t>
  </si>
  <si>
    <t>3-7</t>
  </si>
  <si>
    <t>3-16</t>
  </si>
  <si>
    <t>3-12</t>
  </si>
  <si>
    <t>3-27</t>
  </si>
  <si>
    <t>3-10</t>
  </si>
  <si>
    <t>3-6</t>
  </si>
  <si>
    <t>3-9</t>
  </si>
  <si>
    <t>3-1</t>
  </si>
  <si>
    <t>3-30</t>
  </si>
  <si>
    <t>3-25</t>
  </si>
  <si>
    <t>3-28</t>
  </si>
  <si>
    <t>3-21</t>
  </si>
  <si>
    <t>3-31</t>
  </si>
  <si>
    <t>3-23</t>
  </si>
  <si>
    <t>3-20</t>
  </si>
  <si>
    <t>3-26</t>
  </si>
  <si>
    <t>3-8</t>
  </si>
  <si>
    <t>3-22</t>
  </si>
  <si>
    <t>3-29</t>
  </si>
  <si>
    <t>J&amp;E久居</t>
  </si>
  <si>
    <t>4-12</t>
  </si>
  <si>
    <t>4-14</t>
  </si>
  <si>
    <t>4-4</t>
  </si>
  <si>
    <t>4-15</t>
  </si>
  <si>
    <t>4-1</t>
  </si>
  <si>
    <t>4-7</t>
  </si>
  <si>
    <t>4-6</t>
  </si>
  <si>
    <t>4-16</t>
  </si>
  <si>
    <t>4-17</t>
  </si>
  <si>
    <t>4-8</t>
  </si>
  <si>
    <t>4-3</t>
  </si>
  <si>
    <t>4-13</t>
  </si>
  <si>
    <t>4-11</t>
  </si>
  <si>
    <t>4-5</t>
  </si>
  <si>
    <t>4-2</t>
  </si>
  <si>
    <t>4-10</t>
  </si>
  <si>
    <t>4-9</t>
  </si>
  <si>
    <t>スマイルTFL</t>
  </si>
  <si>
    <t>5-8</t>
  </si>
  <si>
    <t>5-20</t>
  </si>
  <si>
    <t>5-11</t>
  </si>
  <si>
    <t>5-22</t>
  </si>
  <si>
    <t>5-3</t>
  </si>
  <si>
    <t>5-18</t>
  </si>
  <si>
    <t>5-14</t>
  </si>
  <si>
    <t>5-7</t>
  </si>
  <si>
    <t>5-19</t>
  </si>
  <si>
    <t>5-4</t>
  </si>
  <si>
    <t>5-27</t>
  </si>
  <si>
    <t>5-17</t>
  </si>
  <si>
    <t>5-1</t>
  </si>
  <si>
    <t>5-9</t>
  </si>
  <si>
    <t>5-15</t>
  </si>
  <si>
    <t>5-5</t>
  </si>
  <si>
    <t>5-23</t>
  </si>
  <si>
    <t>5-2</t>
  </si>
  <si>
    <t>5-29</t>
  </si>
  <si>
    <t>5-35</t>
  </si>
  <si>
    <t>5-32</t>
  </si>
  <si>
    <t>5-10</t>
  </si>
  <si>
    <t>5-30</t>
  </si>
  <si>
    <t>5-34</t>
  </si>
  <si>
    <t>5-6</t>
  </si>
  <si>
    <t>5-25</t>
  </si>
  <si>
    <t>5-13</t>
  </si>
  <si>
    <t>5-24</t>
  </si>
  <si>
    <t>5-12</t>
  </si>
  <si>
    <t>5-33</t>
  </si>
  <si>
    <t>5-21</t>
  </si>
  <si>
    <t>5-26</t>
  </si>
  <si>
    <t>5-37</t>
  </si>
  <si>
    <t>5-31</t>
  </si>
  <si>
    <t>5-36</t>
  </si>
  <si>
    <t>5-28</t>
  </si>
  <si>
    <t>5-16</t>
  </si>
  <si>
    <t>6-4</t>
  </si>
  <si>
    <t>6-1</t>
  </si>
  <si>
    <t>6-21</t>
  </si>
  <si>
    <t>6-10</t>
  </si>
  <si>
    <t>6-18</t>
  </si>
  <si>
    <t>6-8</t>
  </si>
  <si>
    <t>6-13</t>
  </si>
  <si>
    <t>6-7</t>
  </si>
  <si>
    <t>6-5</t>
  </si>
  <si>
    <t>6-2</t>
  </si>
  <si>
    <t>6-19</t>
  </si>
  <si>
    <t>6-9</t>
  </si>
  <si>
    <t>6-22</t>
  </si>
  <si>
    <t>6-12</t>
  </si>
  <si>
    <t>6-14</t>
  </si>
  <si>
    <t>6-3</t>
  </si>
  <si>
    <t>6-15</t>
  </si>
  <si>
    <t>6-23</t>
  </si>
  <si>
    <t>6-17</t>
  </si>
  <si>
    <t>6-20</t>
  </si>
  <si>
    <t>6-6</t>
  </si>
  <si>
    <t>6-16</t>
  </si>
  <si>
    <t>6-11</t>
  </si>
  <si>
    <t>6-24</t>
  </si>
  <si>
    <t>6-25</t>
  </si>
  <si>
    <t>6-26</t>
  </si>
  <si>
    <t>6-27</t>
  </si>
  <si>
    <t>6-28</t>
  </si>
  <si>
    <t>6-29</t>
  </si>
  <si>
    <t>6-30</t>
  </si>
  <si>
    <t>6-31</t>
  </si>
  <si>
    <t>6-32</t>
  </si>
  <si>
    <t>松阪走塾</t>
  </si>
  <si>
    <t>5-38</t>
  </si>
  <si>
    <t>5-39</t>
  </si>
  <si>
    <t>5-40</t>
  </si>
  <si>
    <t>4-18</t>
  </si>
  <si>
    <t>4-19</t>
  </si>
  <si>
    <t>4-20</t>
  </si>
  <si>
    <t>4-21</t>
  </si>
  <si>
    <t>3-32</t>
  </si>
  <si>
    <t>3-33</t>
  </si>
  <si>
    <t>3-34</t>
  </si>
  <si>
    <t>3-35</t>
  </si>
  <si>
    <t>3-36</t>
  </si>
  <si>
    <t>3-37</t>
  </si>
  <si>
    <t>1-1</t>
  </si>
  <si>
    <t>島上　友輔</t>
    <rPh sb="0" eb="2">
      <t>シマガミ</t>
    </rPh>
    <rPh sb="3" eb="5">
      <t>ユウスケ</t>
    </rPh>
    <phoneticPr fontId="7"/>
  </si>
  <si>
    <t>1-2</t>
  </si>
  <si>
    <t>高垣　竜聖</t>
    <rPh sb="0" eb="2">
      <t>タカガキ</t>
    </rPh>
    <rPh sb="3" eb="4">
      <t>リュウ</t>
    </rPh>
    <rPh sb="4" eb="5">
      <t>セイ</t>
    </rPh>
    <phoneticPr fontId="7"/>
  </si>
  <si>
    <t>一志Beast</t>
    <rPh sb="0" eb="2">
      <t>イチシ</t>
    </rPh>
    <phoneticPr fontId="7"/>
  </si>
  <si>
    <t>1-3</t>
  </si>
  <si>
    <t>馬塲　綾翠</t>
    <rPh sb="0" eb="2">
      <t>ババ</t>
    </rPh>
    <rPh sb="3" eb="4">
      <t>リョウ</t>
    </rPh>
    <rPh sb="4" eb="5">
      <t>スイ</t>
    </rPh>
    <phoneticPr fontId="7"/>
  </si>
  <si>
    <t>1-7</t>
  </si>
  <si>
    <t>清水　恵斗</t>
    <rPh sb="0" eb="2">
      <t>シミズ</t>
    </rPh>
    <rPh sb="3" eb="4">
      <t>メグミ</t>
    </rPh>
    <rPh sb="4" eb="5">
      <t>ト</t>
    </rPh>
    <phoneticPr fontId="7"/>
  </si>
  <si>
    <t>1-10</t>
  </si>
  <si>
    <t>木下　煌平</t>
    <rPh sb="0" eb="2">
      <t>キノシタ</t>
    </rPh>
    <rPh sb="3" eb="4">
      <t>キラメ</t>
    </rPh>
    <rPh sb="4" eb="5">
      <t>ヘイ</t>
    </rPh>
    <phoneticPr fontId="7"/>
  </si>
  <si>
    <t>橋南スポーツクラブ</t>
    <rPh sb="0" eb="2">
      <t>キョウナン</t>
    </rPh>
    <phoneticPr fontId="7"/>
  </si>
  <si>
    <t>1-19</t>
  </si>
  <si>
    <t>加藤　緋々利</t>
    <rPh sb="0" eb="2">
      <t>カトウ</t>
    </rPh>
    <rPh sb="3" eb="4">
      <t>ヒ</t>
    </rPh>
    <rPh sb="5" eb="6">
      <t>リ</t>
    </rPh>
    <phoneticPr fontId="7"/>
  </si>
  <si>
    <t>大台陸上クラブ</t>
    <rPh sb="0" eb="2">
      <t>オオダイ</t>
    </rPh>
    <rPh sb="2" eb="4">
      <t>リクジョウ</t>
    </rPh>
    <phoneticPr fontId="7"/>
  </si>
  <si>
    <t>1-4</t>
  </si>
  <si>
    <t>田中　健斗</t>
    <rPh sb="0" eb="2">
      <t>タナカ</t>
    </rPh>
    <rPh sb="3" eb="5">
      <t>ケント</t>
    </rPh>
    <phoneticPr fontId="7"/>
  </si>
  <si>
    <t>1-5</t>
  </si>
  <si>
    <t>沼田　太翔</t>
    <rPh sb="0" eb="2">
      <t>ヌマタ</t>
    </rPh>
    <rPh sb="3" eb="4">
      <t>タ</t>
    </rPh>
    <rPh sb="4" eb="5">
      <t>ショウ</t>
    </rPh>
    <phoneticPr fontId="7"/>
  </si>
  <si>
    <t>竹内　駿平</t>
    <rPh sb="0" eb="2">
      <t>タケウチ</t>
    </rPh>
    <rPh sb="3" eb="5">
      <t>シュンペイ</t>
    </rPh>
    <phoneticPr fontId="7"/>
  </si>
  <si>
    <t>1-8</t>
  </si>
  <si>
    <t>清水　謙斗</t>
    <rPh sb="0" eb="2">
      <t>シミズ</t>
    </rPh>
    <rPh sb="3" eb="5">
      <t>ケント</t>
    </rPh>
    <phoneticPr fontId="7"/>
  </si>
  <si>
    <t>1-11</t>
  </si>
  <si>
    <t>井上　拓歩</t>
    <rPh sb="0" eb="2">
      <t>イノウエ</t>
    </rPh>
    <rPh sb="3" eb="4">
      <t>タク</t>
    </rPh>
    <rPh sb="4" eb="5">
      <t>ホ</t>
    </rPh>
    <phoneticPr fontId="7"/>
  </si>
  <si>
    <t>白山陸上クラブ</t>
    <rPh sb="0" eb="2">
      <t>ハクサン</t>
    </rPh>
    <rPh sb="2" eb="4">
      <t>リクジョウ</t>
    </rPh>
    <phoneticPr fontId="7"/>
  </si>
  <si>
    <t>1-12</t>
  </si>
  <si>
    <t>岩垣　海利</t>
    <rPh sb="0" eb="2">
      <t>イワガキ</t>
    </rPh>
    <rPh sb="3" eb="4">
      <t>カイ</t>
    </rPh>
    <rPh sb="4" eb="5">
      <t>リ</t>
    </rPh>
    <phoneticPr fontId="7"/>
  </si>
  <si>
    <t>1-14</t>
  </si>
  <si>
    <t>山本　吏恩</t>
    <rPh sb="0" eb="2">
      <t>ヤマモト</t>
    </rPh>
    <rPh sb="3" eb="4">
      <t>リ</t>
    </rPh>
    <rPh sb="4" eb="5">
      <t>オン</t>
    </rPh>
    <phoneticPr fontId="7"/>
  </si>
  <si>
    <t>いがまち</t>
  </si>
  <si>
    <t>1-16</t>
  </si>
  <si>
    <t>高倉　逞</t>
    <rPh sb="0" eb="2">
      <t>タカクラ</t>
    </rPh>
    <rPh sb="3" eb="4">
      <t>タクマ</t>
    </rPh>
    <phoneticPr fontId="7"/>
  </si>
  <si>
    <t>1-17</t>
  </si>
  <si>
    <t>奥山　晴翔</t>
    <rPh sb="0" eb="2">
      <t>オクヤマ</t>
    </rPh>
    <rPh sb="3" eb="4">
      <t>ハ</t>
    </rPh>
    <rPh sb="4" eb="5">
      <t>ショウ</t>
    </rPh>
    <phoneticPr fontId="7"/>
  </si>
  <si>
    <t>1-18</t>
  </si>
  <si>
    <t>中山　琉斗</t>
    <rPh sb="0" eb="2">
      <t>ナカヤマ</t>
    </rPh>
    <rPh sb="3" eb="5">
      <t>リュウト</t>
    </rPh>
    <phoneticPr fontId="7"/>
  </si>
  <si>
    <t>1-13</t>
  </si>
  <si>
    <t>瀧本　結月</t>
    <rPh sb="0" eb="2">
      <t>タキモト</t>
    </rPh>
    <rPh sb="3" eb="5">
      <t>ユヅキ</t>
    </rPh>
    <phoneticPr fontId="7"/>
  </si>
  <si>
    <t>1-15</t>
  </si>
  <si>
    <t>辻本　詩乃</t>
    <rPh sb="0" eb="2">
      <t>ツジモト</t>
    </rPh>
    <rPh sb="3" eb="4">
      <t>ウタ</t>
    </rPh>
    <rPh sb="4" eb="5">
      <t>ノ</t>
    </rPh>
    <phoneticPr fontId="7"/>
  </si>
  <si>
    <t>1-9</t>
  </si>
  <si>
    <t>青木　萌</t>
    <rPh sb="0" eb="2">
      <t>アオキ</t>
    </rPh>
    <rPh sb="3" eb="4">
      <t>モエ</t>
    </rPh>
    <phoneticPr fontId="7"/>
  </si>
  <si>
    <t>2-1</t>
  </si>
  <si>
    <t>米川　裕貴</t>
    <rPh sb="0" eb="2">
      <t>ヨネカワ</t>
    </rPh>
    <rPh sb="3" eb="5">
      <t>ユウキ</t>
    </rPh>
    <phoneticPr fontId="7"/>
  </si>
  <si>
    <t>J&amp;E久居</t>
    <rPh sb="3" eb="5">
      <t>ヒサイ</t>
    </rPh>
    <phoneticPr fontId="7"/>
  </si>
  <si>
    <t>2-2</t>
  </si>
  <si>
    <t>イスラム　可朱布</t>
    <rPh sb="5" eb="6">
      <t>カ</t>
    </rPh>
    <rPh sb="6" eb="7">
      <t>シュ</t>
    </rPh>
    <rPh sb="7" eb="8">
      <t>フ</t>
    </rPh>
    <phoneticPr fontId="7"/>
  </si>
  <si>
    <t>2-3</t>
  </si>
  <si>
    <t>岡副　樹</t>
    <rPh sb="0" eb="2">
      <t>オカゾエ</t>
    </rPh>
    <rPh sb="3" eb="4">
      <t>イツキ</t>
    </rPh>
    <phoneticPr fontId="7"/>
  </si>
  <si>
    <t>2-4</t>
  </si>
  <si>
    <t>南　慶信</t>
    <rPh sb="0" eb="1">
      <t>ミナミ</t>
    </rPh>
    <rPh sb="2" eb="4">
      <t>ケイシン</t>
    </rPh>
    <phoneticPr fontId="7"/>
  </si>
  <si>
    <t>2-7</t>
  </si>
  <si>
    <t>橋本　大河</t>
    <rPh sb="0" eb="2">
      <t>ハシモト</t>
    </rPh>
    <rPh sb="3" eb="5">
      <t>タイガ</t>
    </rPh>
    <phoneticPr fontId="7"/>
  </si>
  <si>
    <t>2-9</t>
  </si>
  <si>
    <t>小川　比奈多</t>
    <rPh sb="0" eb="2">
      <t>オガワ</t>
    </rPh>
    <rPh sb="3" eb="5">
      <t>ヒナ</t>
    </rPh>
    <rPh sb="5" eb="6">
      <t>タ</t>
    </rPh>
    <phoneticPr fontId="7"/>
  </si>
  <si>
    <t>2-14</t>
  </si>
  <si>
    <t>堀江　涼介</t>
    <rPh sb="0" eb="2">
      <t>ホリエ</t>
    </rPh>
    <rPh sb="3" eb="4">
      <t>リョウ</t>
    </rPh>
    <rPh sb="4" eb="5">
      <t>スケ</t>
    </rPh>
    <phoneticPr fontId="7"/>
  </si>
  <si>
    <t>2-15</t>
  </si>
  <si>
    <t>川崎　英希</t>
    <rPh sb="0" eb="2">
      <t>カワサキ</t>
    </rPh>
    <rPh sb="3" eb="5">
      <t>ヒデキ</t>
    </rPh>
    <rPh sb="4" eb="5">
      <t>キ</t>
    </rPh>
    <phoneticPr fontId="7"/>
  </si>
  <si>
    <t>2-8</t>
  </si>
  <si>
    <t>小川　楓斗</t>
    <rPh sb="0" eb="2">
      <t>オガワ</t>
    </rPh>
    <rPh sb="3" eb="4">
      <t>フウ</t>
    </rPh>
    <rPh sb="4" eb="5">
      <t>ト</t>
    </rPh>
    <phoneticPr fontId="7"/>
  </si>
  <si>
    <t>2-16</t>
  </si>
  <si>
    <t>西井　悠真</t>
    <rPh sb="0" eb="2">
      <t>ニシイ</t>
    </rPh>
    <rPh sb="3" eb="5">
      <t>ユウマ</t>
    </rPh>
    <phoneticPr fontId="7"/>
  </si>
  <si>
    <t>松阪走塾</t>
    <rPh sb="0" eb="2">
      <t>マツサカ</t>
    </rPh>
    <rPh sb="2" eb="3">
      <t>ソウ</t>
    </rPh>
    <rPh sb="3" eb="4">
      <t>ジュク</t>
    </rPh>
    <phoneticPr fontId="7"/>
  </si>
  <si>
    <t>2-5</t>
  </si>
  <si>
    <t>木村　南萌</t>
    <rPh sb="0" eb="2">
      <t>キムラ</t>
    </rPh>
    <rPh sb="3" eb="4">
      <t>ミナミ</t>
    </rPh>
    <rPh sb="4" eb="5">
      <t>モエ</t>
    </rPh>
    <phoneticPr fontId="7"/>
  </si>
  <si>
    <t>IAA桑名</t>
    <rPh sb="3" eb="5">
      <t>クワナ</t>
    </rPh>
    <phoneticPr fontId="7"/>
  </si>
  <si>
    <t>2-10</t>
  </si>
  <si>
    <t>西山　なつき</t>
    <rPh sb="0" eb="2">
      <t>ニシヤマ</t>
    </rPh>
    <phoneticPr fontId="7"/>
  </si>
  <si>
    <t>2-13</t>
  </si>
  <si>
    <t>堀江　那奈</t>
    <rPh sb="0" eb="2">
      <t>ホリエ</t>
    </rPh>
    <rPh sb="3" eb="5">
      <t>ナナ</t>
    </rPh>
    <phoneticPr fontId="7"/>
  </si>
  <si>
    <t>2-17</t>
  </si>
  <si>
    <t>村田　果歩</t>
    <rPh sb="0" eb="2">
      <t>ムラタ</t>
    </rPh>
    <rPh sb="3" eb="5">
      <t>カホ</t>
    </rPh>
    <phoneticPr fontId="7"/>
  </si>
  <si>
    <t>2-18</t>
  </si>
  <si>
    <t>村上　陽愛</t>
    <rPh sb="0" eb="2">
      <t>ムラカミ</t>
    </rPh>
    <rPh sb="3" eb="4">
      <t>ヒ</t>
    </rPh>
    <rPh sb="4" eb="5">
      <t>アイ</t>
    </rPh>
    <phoneticPr fontId="7"/>
  </si>
  <si>
    <t>2-19</t>
  </si>
  <si>
    <t>向井　楓香</t>
    <rPh sb="0" eb="2">
      <t>ムカイ</t>
    </rPh>
    <rPh sb="3" eb="4">
      <t>フウ</t>
    </rPh>
    <rPh sb="4" eb="5">
      <t>カ</t>
    </rPh>
    <phoneticPr fontId="7"/>
  </si>
  <si>
    <t>今井　涼真</t>
    <rPh sb="0" eb="2">
      <t>イマイ</t>
    </rPh>
    <rPh sb="3" eb="5">
      <t>リョウマ</t>
    </rPh>
    <phoneticPr fontId="7"/>
  </si>
  <si>
    <t>武田　一慶</t>
    <rPh sb="0" eb="2">
      <t>タケダ</t>
    </rPh>
    <rPh sb="3" eb="5">
      <t>イッケイ</t>
    </rPh>
    <phoneticPr fontId="7"/>
  </si>
  <si>
    <t>中村　遥斗</t>
    <rPh sb="0" eb="2">
      <t>ナカムラ</t>
    </rPh>
    <rPh sb="3" eb="5">
      <t>ハルト</t>
    </rPh>
    <phoneticPr fontId="7"/>
  </si>
  <si>
    <t>藤澤　慶信</t>
    <rPh sb="0" eb="2">
      <t>フジサワ</t>
    </rPh>
    <rPh sb="3" eb="5">
      <t>ケイシン</t>
    </rPh>
    <phoneticPr fontId="7"/>
  </si>
  <si>
    <t>水野　凌太</t>
    <rPh sb="0" eb="2">
      <t>ミズノ</t>
    </rPh>
    <rPh sb="3" eb="5">
      <t>リョウタ</t>
    </rPh>
    <phoneticPr fontId="7"/>
  </si>
  <si>
    <t>川上　智史</t>
    <rPh sb="0" eb="2">
      <t>カワカミ</t>
    </rPh>
    <rPh sb="3" eb="5">
      <t>サトシ</t>
    </rPh>
    <phoneticPr fontId="7"/>
  </si>
  <si>
    <t>末藤　琉新</t>
    <rPh sb="0" eb="2">
      <t>スエフジ</t>
    </rPh>
    <rPh sb="3" eb="4">
      <t>リュウ</t>
    </rPh>
    <rPh sb="4" eb="5">
      <t>シン</t>
    </rPh>
    <phoneticPr fontId="7"/>
  </si>
  <si>
    <t>矢倉　隆彰</t>
    <rPh sb="0" eb="2">
      <t>ヤクラ</t>
    </rPh>
    <rPh sb="3" eb="5">
      <t>タカアキ</t>
    </rPh>
    <phoneticPr fontId="7"/>
  </si>
  <si>
    <t>廣田　郁人</t>
    <rPh sb="0" eb="2">
      <t>ヒロタ</t>
    </rPh>
    <rPh sb="3" eb="4">
      <t>イク</t>
    </rPh>
    <rPh sb="4" eb="5">
      <t>ヒト</t>
    </rPh>
    <phoneticPr fontId="7"/>
  </si>
  <si>
    <t>高田　壮士朗</t>
    <rPh sb="0" eb="2">
      <t>タカダ</t>
    </rPh>
    <rPh sb="3" eb="4">
      <t>ソウ</t>
    </rPh>
    <rPh sb="4" eb="5">
      <t>シ</t>
    </rPh>
    <rPh sb="5" eb="6">
      <t>ロウ</t>
    </rPh>
    <phoneticPr fontId="7"/>
  </si>
  <si>
    <t>中村　郁仁</t>
    <rPh sb="0" eb="2">
      <t>ナカムラ</t>
    </rPh>
    <rPh sb="3" eb="4">
      <t>イク</t>
    </rPh>
    <rPh sb="4" eb="5">
      <t>ジン</t>
    </rPh>
    <phoneticPr fontId="7"/>
  </si>
  <si>
    <t>JAC亀山</t>
    <rPh sb="3" eb="5">
      <t>カメヤマ</t>
    </rPh>
    <phoneticPr fontId="7"/>
  </si>
  <si>
    <t>真弓　大輝</t>
    <rPh sb="0" eb="2">
      <t>マユミ</t>
    </rPh>
    <rPh sb="3" eb="5">
      <t>ダイキ</t>
    </rPh>
    <phoneticPr fontId="7"/>
  </si>
  <si>
    <t>西野　空楽</t>
    <rPh sb="0" eb="2">
      <t>ニシノ</t>
    </rPh>
    <rPh sb="3" eb="4">
      <t>ソラ</t>
    </rPh>
    <rPh sb="4" eb="5">
      <t>ラク</t>
    </rPh>
    <phoneticPr fontId="7"/>
  </si>
  <si>
    <t>羽田　篤生</t>
    <rPh sb="0" eb="2">
      <t>ハダ</t>
    </rPh>
    <rPh sb="3" eb="4">
      <t>アツ</t>
    </rPh>
    <rPh sb="4" eb="5">
      <t>キ</t>
    </rPh>
    <phoneticPr fontId="7"/>
  </si>
  <si>
    <t>大本　滉仁</t>
    <rPh sb="0" eb="2">
      <t>オオモト</t>
    </rPh>
    <rPh sb="3" eb="4">
      <t>ヒロ</t>
    </rPh>
    <rPh sb="4" eb="5">
      <t>ヒト</t>
    </rPh>
    <phoneticPr fontId="7"/>
  </si>
  <si>
    <t>多気RC</t>
    <rPh sb="0" eb="2">
      <t>タキ</t>
    </rPh>
    <phoneticPr fontId="7"/>
  </si>
  <si>
    <t>中出　智文</t>
    <rPh sb="0" eb="2">
      <t>ナカデ</t>
    </rPh>
    <rPh sb="3" eb="5">
      <t>トモフミ</t>
    </rPh>
    <phoneticPr fontId="7"/>
  </si>
  <si>
    <t>木村　聡太</t>
    <rPh sb="0" eb="2">
      <t>キムラ</t>
    </rPh>
    <rPh sb="3" eb="5">
      <t>ソウタ</t>
    </rPh>
    <phoneticPr fontId="7"/>
  </si>
  <si>
    <t>橋本　大和</t>
    <rPh sb="0" eb="2">
      <t>ハシモト</t>
    </rPh>
    <rPh sb="3" eb="5">
      <t>ヤマト</t>
    </rPh>
    <phoneticPr fontId="7"/>
  </si>
  <si>
    <t>守屋　尚澄</t>
    <rPh sb="0" eb="2">
      <t>モリヤ</t>
    </rPh>
    <rPh sb="3" eb="4">
      <t>ナオ</t>
    </rPh>
    <rPh sb="4" eb="5">
      <t>スミ</t>
    </rPh>
    <phoneticPr fontId="7"/>
  </si>
  <si>
    <t>眞伏　闘志</t>
    <rPh sb="0" eb="1">
      <t>マ</t>
    </rPh>
    <rPh sb="1" eb="2">
      <t>フセ</t>
    </rPh>
    <rPh sb="3" eb="5">
      <t>トウシ</t>
    </rPh>
    <phoneticPr fontId="7"/>
  </si>
  <si>
    <t>早水　凪</t>
    <rPh sb="0" eb="2">
      <t>ハヤミ</t>
    </rPh>
    <rPh sb="3" eb="4">
      <t>ナギ</t>
    </rPh>
    <phoneticPr fontId="7"/>
  </si>
  <si>
    <t>倉田　琉花</t>
    <rPh sb="0" eb="2">
      <t>クラタ</t>
    </rPh>
    <rPh sb="3" eb="5">
      <t>ルカ</t>
    </rPh>
    <phoneticPr fontId="7"/>
  </si>
  <si>
    <t>中尾　悠花</t>
    <rPh sb="0" eb="2">
      <t>ナカオ</t>
    </rPh>
    <rPh sb="3" eb="5">
      <t>ハルカ</t>
    </rPh>
    <phoneticPr fontId="7"/>
  </si>
  <si>
    <t>毛利　依千夏</t>
    <rPh sb="0" eb="2">
      <t>モウリ</t>
    </rPh>
    <rPh sb="3" eb="4">
      <t>イ</t>
    </rPh>
    <rPh sb="4" eb="6">
      <t>チカ</t>
    </rPh>
    <phoneticPr fontId="7"/>
  </si>
  <si>
    <t>大島　有紗</t>
    <rPh sb="0" eb="2">
      <t>オオシマ</t>
    </rPh>
    <rPh sb="3" eb="5">
      <t>アリサ</t>
    </rPh>
    <phoneticPr fontId="7"/>
  </si>
  <si>
    <t>中尾　萌花</t>
    <rPh sb="0" eb="2">
      <t>ナカオ</t>
    </rPh>
    <rPh sb="3" eb="5">
      <t>モエカ</t>
    </rPh>
    <phoneticPr fontId="7"/>
  </si>
  <si>
    <t>八太　ゆめ</t>
    <rPh sb="0" eb="2">
      <t>ハッタ</t>
    </rPh>
    <phoneticPr fontId="7"/>
  </si>
  <si>
    <t>皆川　七菜子</t>
    <rPh sb="0" eb="2">
      <t>ミナガワ</t>
    </rPh>
    <rPh sb="3" eb="6">
      <t>ナナコ</t>
    </rPh>
    <phoneticPr fontId="7"/>
  </si>
  <si>
    <t>宮崎　桃果</t>
    <rPh sb="0" eb="2">
      <t>ミヤザキ</t>
    </rPh>
    <rPh sb="3" eb="5">
      <t>モモカ</t>
    </rPh>
    <phoneticPr fontId="7"/>
  </si>
  <si>
    <t>福田　陽菜</t>
    <rPh sb="0" eb="2">
      <t>フクタ</t>
    </rPh>
    <rPh sb="3" eb="5">
      <t>ヒナ</t>
    </rPh>
    <phoneticPr fontId="7"/>
  </si>
  <si>
    <t>宮本　琉南</t>
    <rPh sb="0" eb="2">
      <t>ミヤモト</t>
    </rPh>
    <rPh sb="3" eb="4">
      <t>リュウ</t>
    </rPh>
    <rPh sb="4" eb="5">
      <t>ナ</t>
    </rPh>
    <phoneticPr fontId="7"/>
  </si>
  <si>
    <t>稲垣　まこと</t>
    <rPh sb="0" eb="2">
      <t>イナガキ</t>
    </rPh>
    <phoneticPr fontId="7"/>
  </si>
  <si>
    <t>平畑　果愛</t>
    <rPh sb="0" eb="2">
      <t>ヒラハタ</t>
    </rPh>
    <rPh sb="3" eb="4">
      <t>カ</t>
    </rPh>
    <rPh sb="4" eb="5">
      <t>アイ</t>
    </rPh>
    <phoneticPr fontId="7"/>
  </si>
  <si>
    <t>大岩　みなみ</t>
    <rPh sb="0" eb="2">
      <t>オオイワ</t>
    </rPh>
    <phoneticPr fontId="7"/>
  </si>
  <si>
    <t>戸田　愛乃</t>
    <rPh sb="0" eb="2">
      <t>トダ</t>
    </rPh>
    <rPh sb="3" eb="4">
      <t>マナ</t>
    </rPh>
    <rPh sb="4" eb="5">
      <t>ノ</t>
    </rPh>
    <phoneticPr fontId="7"/>
  </si>
  <si>
    <t>空　あすみ</t>
    <rPh sb="0" eb="1">
      <t>ソラ</t>
    </rPh>
    <phoneticPr fontId="7"/>
  </si>
  <si>
    <t>加藤　葵</t>
    <rPh sb="0" eb="2">
      <t>カトウ</t>
    </rPh>
    <rPh sb="3" eb="4">
      <t>アオイ</t>
    </rPh>
    <phoneticPr fontId="7"/>
  </si>
  <si>
    <t>永作　璃紗</t>
    <rPh sb="0" eb="2">
      <t>ナガサク</t>
    </rPh>
    <rPh sb="3" eb="4">
      <t>リ</t>
    </rPh>
    <rPh sb="4" eb="5">
      <t>サ</t>
    </rPh>
    <phoneticPr fontId="7"/>
  </si>
  <si>
    <t>村田　和香</t>
    <rPh sb="0" eb="2">
      <t>ムラタ</t>
    </rPh>
    <rPh sb="3" eb="5">
      <t>ワカ</t>
    </rPh>
    <phoneticPr fontId="7"/>
  </si>
  <si>
    <t>馬塲　央依</t>
    <rPh sb="0" eb="2">
      <t>ババ</t>
    </rPh>
    <rPh sb="3" eb="4">
      <t>オウ</t>
    </rPh>
    <rPh sb="4" eb="5">
      <t>ヨ</t>
    </rPh>
    <phoneticPr fontId="7"/>
  </si>
  <si>
    <t>名草　宙</t>
    <rPh sb="0" eb="2">
      <t>ナグサ</t>
    </rPh>
    <rPh sb="3" eb="4">
      <t>ソラ</t>
    </rPh>
    <phoneticPr fontId="7"/>
  </si>
  <si>
    <t>倉田　裕翔</t>
    <rPh sb="0" eb="2">
      <t>クラタ</t>
    </rPh>
    <rPh sb="3" eb="4">
      <t>ユウ</t>
    </rPh>
    <rPh sb="4" eb="5">
      <t>ショウ</t>
    </rPh>
    <phoneticPr fontId="7"/>
  </si>
  <si>
    <t>上田　涼平</t>
    <rPh sb="0" eb="2">
      <t>ウエダ</t>
    </rPh>
    <rPh sb="3" eb="5">
      <t>リョウヘイ</t>
    </rPh>
    <phoneticPr fontId="7"/>
  </si>
  <si>
    <t>不破　堆賀</t>
    <rPh sb="0" eb="2">
      <t>フワ</t>
    </rPh>
    <rPh sb="3" eb="4">
      <t>タイ</t>
    </rPh>
    <rPh sb="4" eb="5">
      <t>ガ</t>
    </rPh>
    <phoneticPr fontId="7"/>
  </si>
  <si>
    <t>久保　太一</t>
    <rPh sb="0" eb="2">
      <t>クボ</t>
    </rPh>
    <rPh sb="3" eb="5">
      <t>タイチ</t>
    </rPh>
    <phoneticPr fontId="7"/>
  </si>
  <si>
    <t>馬塲　颯星</t>
    <rPh sb="0" eb="2">
      <t>ババ</t>
    </rPh>
    <rPh sb="3" eb="4">
      <t>ソウ</t>
    </rPh>
    <rPh sb="4" eb="5">
      <t>セイ</t>
    </rPh>
    <phoneticPr fontId="7"/>
  </si>
  <si>
    <t>松浦　圭</t>
    <rPh sb="0" eb="2">
      <t>マツウラ</t>
    </rPh>
    <rPh sb="3" eb="4">
      <t>ケイ</t>
    </rPh>
    <phoneticPr fontId="7"/>
  </si>
  <si>
    <t>内田　和位</t>
    <rPh sb="0" eb="2">
      <t>ウチダ</t>
    </rPh>
    <rPh sb="3" eb="5">
      <t>カズイ</t>
    </rPh>
    <phoneticPr fontId="7"/>
  </si>
  <si>
    <t>長谷川　諒</t>
    <rPh sb="0" eb="3">
      <t>ハセガワ</t>
    </rPh>
    <rPh sb="4" eb="5">
      <t>リョウ</t>
    </rPh>
    <phoneticPr fontId="7"/>
  </si>
  <si>
    <t>西村　有悟</t>
    <rPh sb="0" eb="2">
      <t>ニシムラ</t>
    </rPh>
    <rPh sb="3" eb="4">
      <t>ユウ</t>
    </rPh>
    <rPh sb="4" eb="5">
      <t>ゴ</t>
    </rPh>
    <phoneticPr fontId="7"/>
  </si>
  <si>
    <t>堀江　叶人</t>
    <rPh sb="0" eb="2">
      <t>ホリエ</t>
    </rPh>
    <rPh sb="3" eb="4">
      <t>カナ</t>
    </rPh>
    <rPh sb="4" eb="5">
      <t>ヒト</t>
    </rPh>
    <phoneticPr fontId="7"/>
  </si>
  <si>
    <t>廣田　琢磨</t>
    <rPh sb="0" eb="2">
      <t>ヒロタ</t>
    </rPh>
    <rPh sb="3" eb="5">
      <t>タクマ</t>
    </rPh>
    <phoneticPr fontId="7"/>
  </si>
  <si>
    <t>坂本　健輔</t>
    <rPh sb="0" eb="2">
      <t>サカモト</t>
    </rPh>
    <rPh sb="3" eb="5">
      <t>ケンスケ</t>
    </rPh>
    <phoneticPr fontId="7"/>
  </si>
  <si>
    <t>竹内　煌明</t>
    <rPh sb="0" eb="2">
      <t>タケウチ</t>
    </rPh>
    <rPh sb="3" eb="4">
      <t>コウ</t>
    </rPh>
    <rPh sb="4" eb="5">
      <t>メイ</t>
    </rPh>
    <phoneticPr fontId="7"/>
  </si>
  <si>
    <t>井上　駿</t>
    <rPh sb="0" eb="2">
      <t>イノウエ</t>
    </rPh>
    <rPh sb="3" eb="4">
      <t>シュン</t>
    </rPh>
    <phoneticPr fontId="7"/>
  </si>
  <si>
    <t>濵　陽斗</t>
    <rPh sb="0" eb="1">
      <t>ハマ</t>
    </rPh>
    <rPh sb="2" eb="4">
      <t>ハルト</t>
    </rPh>
    <phoneticPr fontId="7"/>
  </si>
  <si>
    <t>藤井　佑里菜</t>
    <rPh sb="0" eb="2">
      <t>フジイ</t>
    </rPh>
    <rPh sb="3" eb="4">
      <t>ユウ</t>
    </rPh>
    <rPh sb="4" eb="5">
      <t>リ</t>
    </rPh>
    <rPh sb="5" eb="6">
      <t>ナ</t>
    </rPh>
    <phoneticPr fontId="7"/>
  </si>
  <si>
    <t>岸江　優奈</t>
    <rPh sb="0" eb="2">
      <t>キシエ</t>
    </rPh>
    <rPh sb="3" eb="5">
      <t>ユナ</t>
    </rPh>
    <phoneticPr fontId="7"/>
  </si>
  <si>
    <t>芝原　杏晄</t>
    <rPh sb="0" eb="2">
      <t>シバハラ</t>
    </rPh>
    <rPh sb="3" eb="4">
      <t>アン</t>
    </rPh>
    <rPh sb="4" eb="5">
      <t>コウ</t>
    </rPh>
    <phoneticPr fontId="7"/>
  </si>
  <si>
    <t>谷川　鈴乃</t>
    <rPh sb="0" eb="2">
      <t>タニガワ</t>
    </rPh>
    <rPh sb="3" eb="5">
      <t>スズノ</t>
    </rPh>
    <phoneticPr fontId="7"/>
  </si>
  <si>
    <t>原田　希夏</t>
    <rPh sb="0" eb="2">
      <t>ハラダ</t>
    </rPh>
    <rPh sb="3" eb="4">
      <t>キ</t>
    </rPh>
    <rPh sb="4" eb="5">
      <t>カ</t>
    </rPh>
    <phoneticPr fontId="7"/>
  </si>
  <si>
    <t>平澤　茉歩</t>
    <rPh sb="0" eb="2">
      <t>ヒラサワ</t>
    </rPh>
    <rPh sb="3" eb="5">
      <t>マホ</t>
    </rPh>
    <phoneticPr fontId="7"/>
  </si>
  <si>
    <t>森口　つかさ</t>
    <rPh sb="0" eb="2">
      <t>モリグチ</t>
    </rPh>
    <phoneticPr fontId="7"/>
  </si>
  <si>
    <t>木内　咲桜</t>
    <rPh sb="0" eb="2">
      <t>キウチ</t>
    </rPh>
    <rPh sb="3" eb="4">
      <t>サキ</t>
    </rPh>
    <rPh sb="4" eb="5">
      <t>サクラ</t>
    </rPh>
    <phoneticPr fontId="7"/>
  </si>
  <si>
    <t>蔵城　柑奈</t>
    <rPh sb="0" eb="1">
      <t>クラ</t>
    </rPh>
    <rPh sb="1" eb="2">
      <t>ジョウ</t>
    </rPh>
    <rPh sb="3" eb="5">
      <t>カンナ</t>
    </rPh>
    <phoneticPr fontId="7"/>
  </si>
  <si>
    <t>坂口　綾菜</t>
    <rPh sb="0" eb="2">
      <t>サカグチ</t>
    </rPh>
    <rPh sb="3" eb="5">
      <t>アヤナ</t>
    </rPh>
    <phoneticPr fontId="7"/>
  </si>
  <si>
    <t>中垣内　万尋</t>
    <rPh sb="0" eb="3">
      <t>ナカガイト</t>
    </rPh>
    <rPh sb="4" eb="5">
      <t>マ</t>
    </rPh>
    <rPh sb="5" eb="6">
      <t>ヒロ</t>
    </rPh>
    <phoneticPr fontId="7"/>
  </si>
  <si>
    <t>西山　かん菜</t>
    <rPh sb="0" eb="2">
      <t>ニシヤマ</t>
    </rPh>
    <rPh sb="5" eb="6">
      <t>ナ</t>
    </rPh>
    <phoneticPr fontId="7"/>
  </si>
  <si>
    <t>三宅　ななみ</t>
    <rPh sb="0" eb="2">
      <t>ミヤケ</t>
    </rPh>
    <phoneticPr fontId="7"/>
  </si>
  <si>
    <t>高倉　栞</t>
    <rPh sb="0" eb="2">
      <t>タカクラ</t>
    </rPh>
    <rPh sb="3" eb="4">
      <t>シオリ</t>
    </rPh>
    <phoneticPr fontId="7"/>
  </si>
  <si>
    <t>高倉　楓</t>
    <rPh sb="0" eb="2">
      <t>タカクラ</t>
    </rPh>
    <rPh sb="3" eb="4">
      <t>カエデ</t>
    </rPh>
    <phoneticPr fontId="7"/>
  </si>
  <si>
    <t>深田　紗良</t>
    <rPh sb="0" eb="2">
      <t>フカタ</t>
    </rPh>
    <rPh sb="3" eb="5">
      <t>サラ</t>
    </rPh>
    <phoneticPr fontId="7"/>
  </si>
  <si>
    <t>多気陸上教室</t>
    <rPh sb="0" eb="2">
      <t>タキ</t>
    </rPh>
    <rPh sb="2" eb="4">
      <t>リクジョウ</t>
    </rPh>
    <rPh sb="4" eb="6">
      <t>キョウシツ</t>
    </rPh>
    <phoneticPr fontId="7"/>
  </si>
  <si>
    <t>稲葉　比呂</t>
    <rPh sb="0" eb="2">
      <t>イナバ</t>
    </rPh>
    <rPh sb="3" eb="5">
      <t>ヒロ</t>
    </rPh>
    <phoneticPr fontId="7"/>
  </si>
  <si>
    <t>瀧本　彩葉</t>
    <rPh sb="0" eb="2">
      <t>タキモト</t>
    </rPh>
    <rPh sb="3" eb="4">
      <t>イロ</t>
    </rPh>
    <rPh sb="4" eb="5">
      <t>ハ</t>
    </rPh>
    <phoneticPr fontId="7"/>
  </si>
  <si>
    <t>津陸上クラブ</t>
    <rPh sb="0" eb="1">
      <t>ツ</t>
    </rPh>
    <rPh sb="1" eb="3">
      <t>リクジョウ</t>
    </rPh>
    <phoneticPr fontId="10"/>
  </si>
  <si>
    <t>橋倉　章人</t>
    <rPh sb="0" eb="2">
      <t>ハシクラ</t>
    </rPh>
    <rPh sb="3" eb="5">
      <t>アキト</t>
    </rPh>
    <phoneticPr fontId="2"/>
  </si>
  <si>
    <t>早水　凪</t>
    <rPh sb="0" eb="2">
      <t>ハヤミ</t>
    </rPh>
    <rPh sb="3" eb="4">
      <t>ナギ</t>
    </rPh>
    <phoneticPr fontId="2"/>
  </si>
  <si>
    <t>木村　聡太</t>
    <rPh sb="0" eb="2">
      <t>キムラ</t>
    </rPh>
    <rPh sb="3" eb="5">
      <t>ソウタ</t>
    </rPh>
    <phoneticPr fontId="2"/>
  </si>
  <si>
    <t>廣田　郁登</t>
    <rPh sb="0" eb="2">
      <t>ヒロタ</t>
    </rPh>
    <rPh sb="3" eb="4">
      <t>イク</t>
    </rPh>
    <rPh sb="4" eb="5">
      <t>ト</t>
    </rPh>
    <phoneticPr fontId="2"/>
  </si>
  <si>
    <t>矢倉　隆彰</t>
    <rPh sb="0" eb="2">
      <t>ヤクラ</t>
    </rPh>
    <rPh sb="3" eb="5">
      <t>タカアキ</t>
    </rPh>
    <phoneticPr fontId="2"/>
  </si>
  <si>
    <t>山本　龍舞</t>
    <rPh sb="0" eb="2">
      <t>ヤマモト</t>
    </rPh>
    <rPh sb="3" eb="4">
      <t>リュウ</t>
    </rPh>
    <rPh sb="4" eb="5">
      <t>マイ</t>
    </rPh>
    <phoneticPr fontId="2"/>
  </si>
  <si>
    <t>一志Beast</t>
    <rPh sb="0" eb="2">
      <t>イチシ</t>
    </rPh>
    <phoneticPr fontId="2"/>
  </si>
  <si>
    <t>藤澤　慶信</t>
    <rPh sb="0" eb="2">
      <t>フジサワ</t>
    </rPh>
    <rPh sb="3" eb="5">
      <t>ケイシン</t>
    </rPh>
    <phoneticPr fontId="2"/>
  </si>
  <si>
    <t>小椋　泰知</t>
    <rPh sb="0" eb="2">
      <t>オグラ</t>
    </rPh>
    <rPh sb="3" eb="5">
      <t>タイチ</t>
    </rPh>
    <phoneticPr fontId="2"/>
  </si>
  <si>
    <t>大台陸上クラブ</t>
    <rPh sb="0" eb="2">
      <t>オオダイ</t>
    </rPh>
    <rPh sb="2" eb="4">
      <t>リクジョウ</t>
    </rPh>
    <phoneticPr fontId="2"/>
  </si>
  <si>
    <t>山野　快斗</t>
    <rPh sb="0" eb="2">
      <t>ヤマノ</t>
    </rPh>
    <rPh sb="3" eb="5">
      <t>カイト</t>
    </rPh>
    <phoneticPr fontId="2"/>
  </si>
  <si>
    <t>J&amp;E久居</t>
    <rPh sb="3" eb="5">
      <t>ヒサイ</t>
    </rPh>
    <phoneticPr fontId="2"/>
  </si>
  <si>
    <t>大滝　翔唯</t>
    <rPh sb="0" eb="2">
      <t>オオタキ</t>
    </rPh>
    <rPh sb="3" eb="4">
      <t>ショウ</t>
    </rPh>
    <rPh sb="4" eb="5">
      <t>ユイ</t>
    </rPh>
    <phoneticPr fontId="2"/>
  </si>
  <si>
    <t>眞伏　闘志</t>
    <rPh sb="0" eb="1">
      <t>マ</t>
    </rPh>
    <rPh sb="1" eb="2">
      <t>フセ</t>
    </rPh>
    <rPh sb="3" eb="5">
      <t>トウシ</t>
    </rPh>
    <phoneticPr fontId="2"/>
  </si>
  <si>
    <t>白山陸上クラブ</t>
    <rPh sb="0" eb="2">
      <t>ハクサン</t>
    </rPh>
    <rPh sb="2" eb="4">
      <t>リクジョウ</t>
    </rPh>
    <phoneticPr fontId="2"/>
  </si>
  <si>
    <t>武田　一慶</t>
    <rPh sb="0" eb="2">
      <t>タケダ</t>
    </rPh>
    <rPh sb="3" eb="5">
      <t>イッケイ</t>
    </rPh>
    <phoneticPr fontId="2"/>
  </si>
  <si>
    <t>竹中　太志</t>
    <rPh sb="0" eb="2">
      <t>タケナカ</t>
    </rPh>
    <rPh sb="3" eb="5">
      <t>タイシ</t>
    </rPh>
    <phoneticPr fontId="2"/>
  </si>
  <si>
    <t>高山　瑞生</t>
    <rPh sb="0" eb="2">
      <t>タカヤマ</t>
    </rPh>
    <rPh sb="3" eb="5">
      <t>ミズキ</t>
    </rPh>
    <phoneticPr fontId="2"/>
  </si>
  <si>
    <t>西川　修平</t>
    <rPh sb="0" eb="2">
      <t>ニシカワ</t>
    </rPh>
    <rPh sb="3" eb="5">
      <t>シュウヘイ</t>
    </rPh>
    <phoneticPr fontId="2"/>
  </si>
  <si>
    <t>松阪走塾</t>
    <rPh sb="0" eb="2">
      <t>マツサカ</t>
    </rPh>
    <rPh sb="2" eb="3">
      <t>ソウ</t>
    </rPh>
    <rPh sb="3" eb="4">
      <t>ジュク</t>
    </rPh>
    <phoneticPr fontId="2"/>
  </si>
  <si>
    <t>大本　滉仁</t>
    <rPh sb="0" eb="2">
      <t>オオモト</t>
    </rPh>
    <rPh sb="3" eb="4">
      <t>ヒロ</t>
    </rPh>
    <rPh sb="4" eb="5">
      <t>ジン</t>
    </rPh>
    <phoneticPr fontId="2"/>
  </si>
  <si>
    <t>多気RC</t>
    <rPh sb="0" eb="2">
      <t>タキ</t>
    </rPh>
    <phoneticPr fontId="2"/>
  </si>
  <si>
    <t>田中　琉暉</t>
    <rPh sb="0" eb="2">
      <t>タナカ</t>
    </rPh>
    <rPh sb="3" eb="4">
      <t>ル</t>
    </rPh>
    <rPh sb="4" eb="5">
      <t>キ</t>
    </rPh>
    <phoneticPr fontId="2"/>
  </si>
  <si>
    <t>高田　壮士朗</t>
    <rPh sb="0" eb="2">
      <t>タカダ</t>
    </rPh>
    <rPh sb="3" eb="5">
      <t>ソウシ</t>
    </rPh>
    <rPh sb="5" eb="6">
      <t>アキラ</t>
    </rPh>
    <phoneticPr fontId="2"/>
  </si>
  <si>
    <t>今井　涼真</t>
    <rPh sb="0" eb="2">
      <t>イマイ</t>
    </rPh>
    <rPh sb="3" eb="5">
      <t>リョウマ</t>
    </rPh>
    <phoneticPr fontId="2"/>
  </si>
  <si>
    <t>守屋　尚澄</t>
    <rPh sb="0" eb="2">
      <t>モリヤ</t>
    </rPh>
    <rPh sb="3" eb="4">
      <t>ナオ</t>
    </rPh>
    <rPh sb="4" eb="5">
      <t>スミ</t>
    </rPh>
    <phoneticPr fontId="2"/>
  </si>
  <si>
    <t>浦口　響</t>
    <rPh sb="0" eb="2">
      <t>ウラグチ</t>
    </rPh>
    <rPh sb="3" eb="4">
      <t>ヒビキ</t>
    </rPh>
    <phoneticPr fontId="2"/>
  </si>
  <si>
    <t>志摩陸上クラブ</t>
    <rPh sb="0" eb="2">
      <t>シマ</t>
    </rPh>
    <rPh sb="2" eb="4">
      <t>リクジョウ</t>
    </rPh>
    <phoneticPr fontId="2"/>
  </si>
  <si>
    <t>宮脇　里空</t>
    <rPh sb="0" eb="2">
      <t>ミヤワキ</t>
    </rPh>
    <rPh sb="3" eb="4">
      <t>リ</t>
    </rPh>
    <rPh sb="4" eb="5">
      <t>クウ</t>
    </rPh>
    <phoneticPr fontId="2"/>
  </si>
  <si>
    <t>中村　遥斗</t>
    <rPh sb="0" eb="2">
      <t>ナカムラ</t>
    </rPh>
    <rPh sb="3" eb="5">
      <t>ハルト</t>
    </rPh>
    <phoneticPr fontId="2"/>
  </si>
  <si>
    <t>水野　凌太</t>
    <rPh sb="0" eb="2">
      <t>ミズノ</t>
    </rPh>
    <rPh sb="3" eb="5">
      <t>リョウタ</t>
    </rPh>
    <phoneticPr fontId="2"/>
  </si>
  <si>
    <t>愛宕　凜慶</t>
    <rPh sb="0" eb="2">
      <t>アタゴ</t>
    </rPh>
    <rPh sb="3" eb="4">
      <t>リン</t>
    </rPh>
    <rPh sb="4" eb="5">
      <t>ケイ</t>
    </rPh>
    <phoneticPr fontId="2"/>
  </si>
  <si>
    <t>中出　智文</t>
    <rPh sb="0" eb="2">
      <t>ナカデ</t>
    </rPh>
    <rPh sb="3" eb="5">
      <t>トモフミ</t>
    </rPh>
    <phoneticPr fontId="2"/>
  </si>
  <si>
    <t>中村　郁仁</t>
    <phoneticPr fontId="2"/>
  </si>
  <si>
    <t>JAC亀山</t>
    <rPh sb="3" eb="5">
      <t>カメヤマ</t>
    </rPh>
    <phoneticPr fontId="2"/>
  </si>
  <si>
    <t>中井　蓮大</t>
    <rPh sb="0" eb="2">
      <t>ナカイ</t>
    </rPh>
    <rPh sb="3" eb="4">
      <t>レン</t>
    </rPh>
    <rPh sb="4" eb="5">
      <t>ダイ</t>
    </rPh>
    <phoneticPr fontId="2"/>
  </si>
  <si>
    <t>羽田　篤生</t>
    <rPh sb="0" eb="2">
      <t>ハダ</t>
    </rPh>
    <rPh sb="3" eb="4">
      <t>アツ</t>
    </rPh>
    <rPh sb="4" eb="5">
      <t>キ</t>
    </rPh>
    <phoneticPr fontId="2"/>
  </si>
  <si>
    <t>橋本　大和</t>
    <rPh sb="0" eb="2">
      <t>ハシモト</t>
    </rPh>
    <rPh sb="3" eb="5">
      <t>ヤマト</t>
    </rPh>
    <phoneticPr fontId="2"/>
  </si>
  <si>
    <t>橋南スポーツクラブ</t>
    <rPh sb="0" eb="2">
      <t>キョウナン</t>
    </rPh>
    <phoneticPr fontId="2"/>
  </si>
  <si>
    <t>福山　汰成</t>
    <rPh sb="0" eb="2">
      <t>フクヤマ</t>
    </rPh>
    <rPh sb="3" eb="4">
      <t>タ</t>
    </rPh>
    <rPh sb="4" eb="5">
      <t>セイ</t>
    </rPh>
    <phoneticPr fontId="2"/>
  </si>
  <si>
    <t>前川　一翔</t>
    <rPh sb="0" eb="2">
      <t>マエガワ</t>
    </rPh>
    <rPh sb="3" eb="5">
      <t>カズト</t>
    </rPh>
    <phoneticPr fontId="2"/>
  </si>
  <si>
    <t>廣田　健太郎</t>
    <rPh sb="0" eb="2">
      <t>ヒロタ</t>
    </rPh>
    <rPh sb="3" eb="6">
      <t>ケンタロウ</t>
    </rPh>
    <phoneticPr fontId="2"/>
  </si>
  <si>
    <t>真弓　大輝</t>
    <rPh sb="0" eb="2">
      <t>マユミ</t>
    </rPh>
    <rPh sb="3" eb="5">
      <t>ダイキ</t>
    </rPh>
    <phoneticPr fontId="2"/>
  </si>
  <si>
    <t>佐田　健太郎</t>
    <rPh sb="0" eb="2">
      <t>サタ</t>
    </rPh>
    <rPh sb="3" eb="6">
      <t>ケンタロウ</t>
    </rPh>
    <phoneticPr fontId="2"/>
  </si>
  <si>
    <t>DNS</t>
    <phoneticPr fontId="10"/>
  </si>
  <si>
    <t>末藤　琉新</t>
    <rPh sb="0" eb="2">
      <t>スエフジ</t>
    </rPh>
    <rPh sb="3" eb="4">
      <t>リュウ</t>
    </rPh>
    <rPh sb="4" eb="5">
      <t>シン</t>
    </rPh>
    <phoneticPr fontId="2"/>
  </si>
  <si>
    <t>西村　研芯</t>
    <rPh sb="0" eb="2">
      <t>ニシムラ</t>
    </rPh>
    <rPh sb="3" eb="4">
      <t>ケン</t>
    </rPh>
    <rPh sb="4" eb="5">
      <t>シン</t>
    </rPh>
    <phoneticPr fontId="2"/>
  </si>
  <si>
    <t>西野　空楽</t>
    <rPh sb="0" eb="2">
      <t>ニシノ</t>
    </rPh>
    <rPh sb="3" eb="4">
      <t>ソラ</t>
    </rPh>
    <rPh sb="4" eb="5">
      <t>ラク</t>
    </rPh>
    <phoneticPr fontId="2"/>
  </si>
  <si>
    <t>川上　智史</t>
    <rPh sb="0" eb="2">
      <t>カワカミ</t>
    </rPh>
    <rPh sb="3" eb="5">
      <t>サトシ</t>
    </rPh>
    <phoneticPr fontId="2"/>
  </si>
  <si>
    <t>大原　真応</t>
    <rPh sb="0" eb="2">
      <t>オオハラ</t>
    </rPh>
    <rPh sb="3" eb="4">
      <t>マ</t>
    </rPh>
    <rPh sb="4" eb="5">
      <t>オウ</t>
    </rPh>
    <phoneticPr fontId="2"/>
  </si>
  <si>
    <t>瀬戸山　萌花</t>
    <rPh sb="0" eb="3">
      <t>セトヤマ</t>
    </rPh>
    <rPh sb="4" eb="6">
      <t>モエカ</t>
    </rPh>
    <phoneticPr fontId="2"/>
  </si>
  <si>
    <t>福田　陽菜</t>
    <rPh sb="0" eb="2">
      <t>フクタ</t>
    </rPh>
    <rPh sb="3" eb="5">
      <t>ヒナ</t>
    </rPh>
    <phoneticPr fontId="2"/>
  </si>
  <si>
    <t>宮本　琉南</t>
    <rPh sb="0" eb="2">
      <t>ミヤモト</t>
    </rPh>
    <rPh sb="3" eb="4">
      <t>ル</t>
    </rPh>
    <rPh sb="4" eb="5">
      <t>ナ</t>
    </rPh>
    <phoneticPr fontId="2"/>
  </si>
  <si>
    <t>宮崎　桃果</t>
    <rPh sb="0" eb="2">
      <t>ミヤザキ</t>
    </rPh>
    <rPh sb="3" eb="5">
      <t>モモカ</t>
    </rPh>
    <phoneticPr fontId="2"/>
  </si>
  <si>
    <t>中尾　悠花</t>
    <rPh sb="0" eb="2">
      <t>ナカオ</t>
    </rPh>
    <rPh sb="3" eb="5">
      <t>ハルカ</t>
    </rPh>
    <phoneticPr fontId="2"/>
  </si>
  <si>
    <t>松井　由奈</t>
    <rPh sb="0" eb="2">
      <t>マツイ</t>
    </rPh>
    <rPh sb="3" eb="5">
      <t>ユナ</t>
    </rPh>
    <phoneticPr fontId="2"/>
  </si>
  <si>
    <t>宮本　あかり</t>
    <rPh sb="0" eb="2">
      <t>ミヤモト</t>
    </rPh>
    <phoneticPr fontId="2"/>
  </si>
  <si>
    <t>渡邊　史結</t>
    <rPh sb="0" eb="2">
      <t>ワタナベ</t>
    </rPh>
    <rPh sb="3" eb="4">
      <t>シ</t>
    </rPh>
    <rPh sb="4" eb="5">
      <t>ユイ</t>
    </rPh>
    <phoneticPr fontId="2"/>
  </si>
  <si>
    <t>大島　有紗</t>
    <rPh sb="0" eb="2">
      <t>オオシマ</t>
    </rPh>
    <rPh sb="3" eb="5">
      <t>アリサ</t>
    </rPh>
    <phoneticPr fontId="2"/>
  </si>
  <si>
    <t>八太　ゆめ</t>
    <rPh sb="0" eb="2">
      <t>ハッタ</t>
    </rPh>
    <phoneticPr fontId="2"/>
  </si>
  <si>
    <t>青木　寧音</t>
    <rPh sb="0" eb="2">
      <t>アオキ</t>
    </rPh>
    <rPh sb="3" eb="5">
      <t>ネネ</t>
    </rPh>
    <phoneticPr fontId="2"/>
  </si>
  <si>
    <t>毛利　依千夏</t>
    <rPh sb="0" eb="2">
      <t>モウリ</t>
    </rPh>
    <rPh sb="3" eb="4">
      <t>イ</t>
    </rPh>
    <rPh sb="4" eb="5">
      <t>チ</t>
    </rPh>
    <rPh sb="5" eb="6">
      <t>カ</t>
    </rPh>
    <phoneticPr fontId="2"/>
  </si>
  <si>
    <t>松野　紗代</t>
    <rPh sb="0" eb="2">
      <t>マツノ</t>
    </rPh>
    <rPh sb="3" eb="5">
      <t>サヨ</t>
    </rPh>
    <phoneticPr fontId="2"/>
  </si>
  <si>
    <t>永作　璃紗</t>
    <rPh sb="0" eb="2">
      <t>ナガサク</t>
    </rPh>
    <rPh sb="3" eb="4">
      <t>リ</t>
    </rPh>
    <rPh sb="4" eb="5">
      <t>サ</t>
    </rPh>
    <phoneticPr fontId="2"/>
  </si>
  <si>
    <t>野呂　歩実</t>
    <rPh sb="0" eb="2">
      <t>ノロ</t>
    </rPh>
    <rPh sb="3" eb="5">
      <t>アユミ</t>
    </rPh>
    <phoneticPr fontId="2"/>
  </si>
  <si>
    <t>木村　凪沙</t>
    <rPh sb="0" eb="2">
      <t>キムラ</t>
    </rPh>
    <rPh sb="3" eb="5">
      <t>ナギサ</t>
    </rPh>
    <phoneticPr fontId="2"/>
  </si>
  <si>
    <t>IAA桑名</t>
    <rPh sb="3" eb="5">
      <t>クワナ</t>
    </rPh>
    <phoneticPr fontId="2"/>
  </si>
  <si>
    <t>村田　和香</t>
    <rPh sb="0" eb="2">
      <t>ムラタ</t>
    </rPh>
    <rPh sb="3" eb="5">
      <t>ワカ</t>
    </rPh>
    <phoneticPr fontId="2"/>
  </si>
  <si>
    <t>馬塲　央依</t>
    <rPh sb="0" eb="2">
      <t>ババ</t>
    </rPh>
    <rPh sb="3" eb="4">
      <t>オウ</t>
    </rPh>
    <rPh sb="4" eb="5">
      <t>ヨ</t>
    </rPh>
    <phoneticPr fontId="2"/>
  </si>
  <si>
    <t>大岩　みなみ</t>
    <rPh sb="0" eb="2">
      <t>オオイワ</t>
    </rPh>
    <phoneticPr fontId="2"/>
  </si>
  <si>
    <t>倉田　琉花</t>
    <rPh sb="0" eb="2">
      <t>クラタ</t>
    </rPh>
    <rPh sb="3" eb="5">
      <t>ルカ</t>
    </rPh>
    <phoneticPr fontId="2"/>
  </si>
  <si>
    <t>加藤　葵</t>
    <rPh sb="0" eb="2">
      <t>カトウ</t>
    </rPh>
    <rPh sb="3" eb="4">
      <t>アオイ</t>
    </rPh>
    <phoneticPr fontId="2"/>
  </si>
  <si>
    <t>平畑　果愛</t>
    <rPh sb="0" eb="2">
      <t>ヒラハタ</t>
    </rPh>
    <rPh sb="3" eb="4">
      <t>カ</t>
    </rPh>
    <rPh sb="4" eb="5">
      <t>アイ</t>
    </rPh>
    <phoneticPr fontId="2"/>
  </si>
  <si>
    <t>戸田　愛乃</t>
    <rPh sb="0" eb="2">
      <t>トダ</t>
    </rPh>
    <rPh sb="3" eb="4">
      <t>アイ</t>
    </rPh>
    <rPh sb="4" eb="5">
      <t>ノ</t>
    </rPh>
    <phoneticPr fontId="2"/>
  </si>
  <si>
    <t>稲垣　まこと</t>
    <rPh sb="0" eb="2">
      <t>イナガキ</t>
    </rPh>
    <phoneticPr fontId="2"/>
  </si>
  <si>
    <t>空　あすみ</t>
    <rPh sb="0" eb="1">
      <t>ソラ</t>
    </rPh>
    <phoneticPr fontId="2"/>
  </si>
  <si>
    <t>前田　真希</t>
    <rPh sb="0" eb="2">
      <t>マエダ</t>
    </rPh>
    <rPh sb="3" eb="5">
      <t>マキ</t>
    </rPh>
    <phoneticPr fontId="2"/>
  </si>
  <si>
    <t>中尾　萌花</t>
    <rPh sb="0" eb="2">
      <t>ナカオ</t>
    </rPh>
    <rPh sb="3" eb="5">
      <t>モエカ</t>
    </rPh>
    <phoneticPr fontId="2"/>
  </si>
  <si>
    <t>皆川　七奈子</t>
    <rPh sb="0" eb="2">
      <t>ミナガワ</t>
    </rPh>
    <rPh sb="3" eb="4">
      <t>シチ</t>
    </rPh>
    <rPh sb="4" eb="6">
      <t>ナコ</t>
    </rPh>
    <phoneticPr fontId="2"/>
  </si>
  <si>
    <t>小川　莉緒</t>
    <rPh sb="0" eb="2">
      <t>オガワ</t>
    </rPh>
    <rPh sb="3" eb="5">
      <t>リオ</t>
    </rPh>
    <phoneticPr fontId="2"/>
  </si>
  <si>
    <t>上田　涼平</t>
    <rPh sb="0" eb="2">
      <t>ウエダ</t>
    </rPh>
    <rPh sb="3" eb="5">
      <t>リョウヘイ</t>
    </rPh>
    <phoneticPr fontId="2"/>
  </si>
  <si>
    <t>堀江　叶人</t>
    <rPh sb="0" eb="2">
      <t>ホリエ</t>
    </rPh>
    <rPh sb="3" eb="4">
      <t>カナ</t>
    </rPh>
    <rPh sb="4" eb="5">
      <t>ヒト</t>
    </rPh>
    <phoneticPr fontId="2"/>
  </si>
  <si>
    <t>岩城　信哉</t>
    <rPh sb="0" eb="2">
      <t>イワキ</t>
    </rPh>
    <rPh sb="3" eb="5">
      <t>シンヤ</t>
    </rPh>
    <phoneticPr fontId="2"/>
  </si>
  <si>
    <t>久保　太一</t>
    <rPh sb="0" eb="2">
      <t>クボ</t>
    </rPh>
    <rPh sb="3" eb="5">
      <t>タイチ</t>
    </rPh>
    <phoneticPr fontId="2"/>
  </si>
  <si>
    <t>木下　創介</t>
    <rPh sb="0" eb="2">
      <t>キノシタ</t>
    </rPh>
    <rPh sb="3" eb="5">
      <t>ソウスケ</t>
    </rPh>
    <phoneticPr fontId="2"/>
  </si>
  <si>
    <t>安井　琉真</t>
    <rPh sb="0" eb="2">
      <t>ヤスイ</t>
    </rPh>
    <rPh sb="3" eb="4">
      <t>リュウ</t>
    </rPh>
    <rPh sb="4" eb="5">
      <t>マ</t>
    </rPh>
    <phoneticPr fontId="2"/>
  </si>
  <si>
    <t>小鷺　羚維</t>
    <rPh sb="0" eb="1">
      <t>コ</t>
    </rPh>
    <rPh sb="1" eb="2">
      <t>サギ</t>
    </rPh>
    <rPh sb="3" eb="4">
      <t>レイ</t>
    </rPh>
    <rPh sb="4" eb="5">
      <t>イ</t>
    </rPh>
    <phoneticPr fontId="2"/>
  </si>
  <si>
    <t>津陸上クラブ</t>
    <rPh sb="0" eb="1">
      <t>ツ</t>
    </rPh>
    <rPh sb="1" eb="3">
      <t>リクジョウ</t>
    </rPh>
    <phoneticPr fontId="2"/>
  </si>
  <si>
    <t>木村　太翔</t>
    <rPh sb="0" eb="2">
      <t>キムラ</t>
    </rPh>
    <rPh sb="3" eb="4">
      <t>タイ</t>
    </rPh>
    <rPh sb="4" eb="5">
      <t>ショウ</t>
    </rPh>
    <phoneticPr fontId="2"/>
  </si>
  <si>
    <t>中村　恒介</t>
    <rPh sb="0" eb="2">
      <t>ナカムラ</t>
    </rPh>
    <rPh sb="3" eb="5">
      <t>コウスケ</t>
    </rPh>
    <phoneticPr fontId="2"/>
  </si>
  <si>
    <t>馬塲　颯星</t>
    <rPh sb="0" eb="2">
      <t>ババ</t>
    </rPh>
    <rPh sb="3" eb="4">
      <t>ソウ</t>
    </rPh>
    <rPh sb="4" eb="5">
      <t>セイ</t>
    </rPh>
    <phoneticPr fontId="2"/>
  </si>
  <si>
    <t>徳田　有希</t>
    <rPh sb="0" eb="2">
      <t>トクダ</t>
    </rPh>
    <rPh sb="3" eb="5">
      <t>ユウキ</t>
    </rPh>
    <phoneticPr fontId="2"/>
  </si>
  <si>
    <t>野呂　海綸</t>
    <rPh sb="0" eb="2">
      <t>ノロ</t>
    </rPh>
    <rPh sb="3" eb="4">
      <t>ウミ</t>
    </rPh>
    <rPh sb="4" eb="5">
      <t>リン</t>
    </rPh>
    <phoneticPr fontId="2"/>
  </si>
  <si>
    <t>岡本　拓</t>
    <rPh sb="0" eb="2">
      <t>オカモト</t>
    </rPh>
    <rPh sb="3" eb="4">
      <t>タク</t>
    </rPh>
    <phoneticPr fontId="2"/>
  </si>
  <si>
    <t>廣田　琢磨</t>
    <rPh sb="0" eb="2">
      <t>ヒロタ</t>
    </rPh>
    <rPh sb="3" eb="5">
      <t>タクマ</t>
    </rPh>
    <phoneticPr fontId="2"/>
  </si>
  <si>
    <t>中里　理琥</t>
    <rPh sb="0" eb="2">
      <t>ナカザト</t>
    </rPh>
    <rPh sb="3" eb="4">
      <t>リ</t>
    </rPh>
    <rPh sb="4" eb="5">
      <t>ク</t>
    </rPh>
    <phoneticPr fontId="2"/>
  </si>
  <si>
    <t>長谷川　諒</t>
    <rPh sb="0" eb="3">
      <t>ハセガワ</t>
    </rPh>
    <rPh sb="4" eb="5">
      <t>リョウ</t>
    </rPh>
    <phoneticPr fontId="2"/>
  </si>
  <si>
    <t>不破　堆賀</t>
    <rPh sb="0" eb="2">
      <t>フワ</t>
    </rPh>
    <rPh sb="3" eb="4">
      <t>タイ</t>
    </rPh>
    <rPh sb="4" eb="5">
      <t>ガ</t>
    </rPh>
    <phoneticPr fontId="2"/>
  </si>
  <si>
    <t>倉田　裕翔</t>
    <rPh sb="0" eb="2">
      <t>クラタ</t>
    </rPh>
    <rPh sb="3" eb="5">
      <t>ヒロト</t>
    </rPh>
    <phoneticPr fontId="2"/>
  </si>
  <si>
    <t>坂本　健輔</t>
    <rPh sb="0" eb="2">
      <t>サカモト</t>
    </rPh>
    <rPh sb="3" eb="5">
      <t>ケンスケ</t>
    </rPh>
    <phoneticPr fontId="2"/>
  </si>
  <si>
    <t>内田　和位</t>
    <rPh sb="0" eb="2">
      <t>ウチダ</t>
    </rPh>
    <rPh sb="3" eb="4">
      <t>ワ</t>
    </rPh>
    <rPh sb="4" eb="5">
      <t>イ</t>
    </rPh>
    <phoneticPr fontId="2"/>
  </si>
  <si>
    <t>梶間　鉄平</t>
    <rPh sb="0" eb="2">
      <t>カジマ</t>
    </rPh>
    <rPh sb="3" eb="5">
      <t>テッペイ</t>
    </rPh>
    <phoneticPr fontId="2"/>
  </si>
  <si>
    <t>竹内　煌明</t>
    <rPh sb="0" eb="2">
      <t>タケウチ</t>
    </rPh>
    <rPh sb="3" eb="4">
      <t>キラ</t>
    </rPh>
    <rPh sb="4" eb="5">
      <t>メイ</t>
    </rPh>
    <phoneticPr fontId="2"/>
  </si>
  <si>
    <t>脇屋　壮太</t>
    <rPh sb="0" eb="2">
      <t>ワキヤ</t>
    </rPh>
    <rPh sb="3" eb="5">
      <t>ソウタ</t>
    </rPh>
    <phoneticPr fontId="2"/>
  </si>
  <si>
    <t>向井　陽汰</t>
    <rPh sb="0" eb="2">
      <t>ムカイ</t>
    </rPh>
    <rPh sb="3" eb="4">
      <t>ヒ</t>
    </rPh>
    <rPh sb="4" eb="5">
      <t>タ</t>
    </rPh>
    <phoneticPr fontId="2"/>
  </si>
  <si>
    <t>西垣　風翔</t>
    <rPh sb="0" eb="2">
      <t>ニシガキ</t>
    </rPh>
    <rPh sb="3" eb="4">
      <t>フウ</t>
    </rPh>
    <rPh sb="4" eb="5">
      <t>ショウ</t>
    </rPh>
    <phoneticPr fontId="2"/>
  </si>
  <si>
    <t>松浦　圭</t>
    <rPh sb="0" eb="2">
      <t>マツウラ</t>
    </rPh>
    <rPh sb="3" eb="4">
      <t>ケイ</t>
    </rPh>
    <phoneticPr fontId="2"/>
  </si>
  <si>
    <t>NM(25.52)</t>
    <phoneticPr fontId="10"/>
  </si>
  <si>
    <t>西村　有悟</t>
    <rPh sb="0" eb="2">
      <t>ニシムラ</t>
    </rPh>
    <rPh sb="3" eb="4">
      <t>ユウ</t>
    </rPh>
    <rPh sb="4" eb="5">
      <t>ゴ</t>
    </rPh>
    <phoneticPr fontId="2"/>
  </si>
  <si>
    <t>井上　駿</t>
    <rPh sb="0" eb="2">
      <t>イノウエ</t>
    </rPh>
    <rPh sb="3" eb="4">
      <t>シュン</t>
    </rPh>
    <phoneticPr fontId="2"/>
  </si>
  <si>
    <t>濵　陽斗</t>
    <rPh sb="0" eb="1">
      <t>ハマ</t>
    </rPh>
    <rPh sb="2" eb="4">
      <t>ハルト</t>
    </rPh>
    <phoneticPr fontId="2"/>
  </si>
  <si>
    <t>名草　宙</t>
    <rPh sb="0" eb="2">
      <t>ナグサ</t>
    </rPh>
    <rPh sb="3" eb="4">
      <t>ソラ</t>
    </rPh>
    <phoneticPr fontId="2"/>
  </si>
  <si>
    <t>中垣内　万尋</t>
    <rPh sb="0" eb="3">
      <t>ナカガイト</t>
    </rPh>
    <rPh sb="4" eb="5">
      <t>マン</t>
    </rPh>
    <rPh sb="5" eb="6">
      <t>ヒロ</t>
    </rPh>
    <phoneticPr fontId="2"/>
  </si>
  <si>
    <t>町井　心優</t>
    <rPh sb="0" eb="2">
      <t>マチイ</t>
    </rPh>
    <rPh sb="3" eb="5">
      <t>ミユ</t>
    </rPh>
    <phoneticPr fontId="2"/>
  </si>
  <si>
    <t>三輪　はな</t>
    <rPh sb="0" eb="2">
      <t>ミワ</t>
    </rPh>
    <phoneticPr fontId="2"/>
  </si>
  <si>
    <t>瀬戸山　萌音</t>
    <rPh sb="0" eb="3">
      <t>セトヤマ</t>
    </rPh>
    <rPh sb="4" eb="6">
      <t>モネ</t>
    </rPh>
    <phoneticPr fontId="2"/>
  </si>
  <si>
    <t>谷川　鈴乃</t>
    <rPh sb="0" eb="2">
      <t>タニガワ</t>
    </rPh>
    <rPh sb="3" eb="5">
      <t>スズノ</t>
    </rPh>
    <phoneticPr fontId="2"/>
  </si>
  <si>
    <t>平澤　茉歩</t>
    <rPh sb="0" eb="2">
      <t>ヒラザワ</t>
    </rPh>
    <rPh sb="3" eb="5">
      <t>マホ</t>
    </rPh>
    <phoneticPr fontId="2"/>
  </si>
  <si>
    <t>原田　希夏</t>
    <rPh sb="0" eb="2">
      <t>ハラダ</t>
    </rPh>
    <rPh sb="3" eb="4">
      <t>キ</t>
    </rPh>
    <rPh sb="4" eb="5">
      <t>ナツ</t>
    </rPh>
    <phoneticPr fontId="2"/>
  </si>
  <si>
    <t>原田　蒼衣</t>
    <rPh sb="0" eb="2">
      <t>ハラダ</t>
    </rPh>
    <rPh sb="3" eb="5">
      <t>アオイ</t>
    </rPh>
    <phoneticPr fontId="2"/>
  </si>
  <si>
    <t>高倉　栞</t>
    <rPh sb="0" eb="2">
      <t>タカクラ</t>
    </rPh>
    <rPh sb="3" eb="4">
      <t>シオリ</t>
    </rPh>
    <phoneticPr fontId="2"/>
  </si>
  <si>
    <t>蔵城　柑奈</t>
    <rPh sb="0" eb="1">
      <t>クラ</t>
    </rPh>
    <rPh sb="1" eb="2">
      <t>ジョウ</t>
    </rPh>
    <rPh sb="3" eb="5">
      <t>カンナ</t>
    </rPh>
    <phoneticPr fontId="2"/>
  </si>
  <si>
    <t>稲葉　比呂</t>
    <rPh sb="0" eb="2">
      <t>イナバ</t>
    </rPh>
    <rPh sb="3" eb="5">
      <t>ヒロ</t>
    </rPh>
    <phoneticPr fontId="2"/>
  </si>
  <si>
    <t>多気陸上教室</t>
    <rPh sb="0" eb="2">
      <t>タキ</t>
    </rPh>
    <rPh sb="2" eb="4">
      <t>リクジョウ</t>
    </rPh>
    <rPh sb="4" eb="6">
      <t>キョウシツ</t>
    </rPh>
    <phoneticPr fontId="2"/>
  </si>
  <si>
    <t>6-22</t>
    <phoneticPr fontId="10"/>
  </si>
  <si>
    <t>瀧本　彩葉</t>
    <rPh sb="0" eb="2">
      <t>タキモト</t>
    </rPh>
    <rPh sb="3" eb="4">
      <t>イロ</t>
    </rPh>
    <rPh sb="4" eb="5">
      <t>ハ</t>
    </rPh>
    <phoneticPr fontId="2"/>
  </si>
  <si>
    <t>鈴木　こはる</t>
    <rPh sb="0" eb="2">
      <t>スズキ</t>
    </rPh>
    <phoneticPr fontId="2"/>
  </si>
  <si>
    <t>増井　菜々花</t>
    <rPh sb="0" eb="2">
      <t>マスイ</t>
    </rPh>
    <rPh sb="3" eb="6">
      <t>ナナカ</t>
    </rPh>
    <phoneticPr fontId="2"/>
  </si>
  <si>
    <t>森口　つかさ</t>
    <rPh sb="0" eb="2">
      <t>モリグチ</t>
    </rPh>
    <phoneticPr fontId="2"/>
  </si>
  <si>
    <t>西山　かん菜</t>
    <rPh sb="0" eb="2">
      <t>ニシヤマ</t>
    </rPh>
    <rPh sb="5" eb="6">
      <t>ナ</t>
    </rPh>
    <phoneticPr fontId="2"/>
  </si>
  <si>
    <t>6-33</t>
    <phoneticPr fontId="10"/>
  </si>
  <si>
    <t>高倉　楓</t>
    <rPh sb="0" eb="2">
      <t>タカクラ</t>
    </rPh>
    <rPh sb="3" eb="4">
      <t>カエデ</t>
    </rPh>
    <phoneticPr fontId="2"/>
  </si>
  <si>
    <t>岩見　波瑠音</t>
    <rPh sb="0" eb="2">
      <t>イワミ</t>
    </rPh>
    <rPh sb="3" eb="5">
      <t>ハル</t>
    </rPh>
    <rPh sb="5" eb="6">
      <t>ネ</t>
    </rPh>
    <phoneticPr fontId="2"/>
  </si>
  <si>
    <t>三宅　ななみ</t>
    <rPh sb="0" eb="2">
      <t>ミヤケ</t>
    </rPh>
    <phoneticPr fontId="2"/>
  </si>
  <si>
    <t>深田　紗良</t>
    <rPh sb="0" eb="2">
      <t>フカダ</t>
    </rPh>
    <rPh sb="3" eb="5">
      <t>サラ</t>
    </rPh>
    <phoneticPr fontId="2"/>
  </si>
  <si>
    <t>木内　咲桜</t>
    <rPh sb="0" eb="2">
      <t>キウチ</t>
    </rPh>
    <rPh sb="3" eb="4">
      <t>サ</t>
    </rPh>
    <rPh sb="4" eb="5">
      <t>サクラ</t>
    </rPh>
    <phoneticPr fontId="2"/>
  </si>
  <si>
    <t>若松　小春</t>
    <rPh sb="0" eb="2">
      <t>ワカマツ</t>
    </rPh>
    <rPh sb="3" eb="5">
      <t>コハル</t>
    </rPh>
    <phoneticPr fontId="2"/>
  </si>
  <si>
    <t>藤井　佑里菜</t>
    <rPh sb="0" eb="2">
      <t>フジイ</t>
    </rPh>
    <rPh sb="3" eb="4">
      <t>ユウ</t>
    </rPh>
    <rPh sb="4" eb="5">
      <t>リ</t>
    </rPh>
    <rPh sb="5" eb="6">
      <t>ナ</t>
    </rPh>
    <phoneticPr fontId="2"/>
  </si>
  <si>
    <t>坂口　綾菜</t>
    <rPh sb="0" eb="2">
      <t>サカグチ</t>
    </rPh>
    <rPh sb="3" eb="5">
      <t>アヤナ</t>
    </rPh>
    <phoneticPr fontId="2"/>
  </si>
  <si>
    <t>西井　史帆</t>
    <rPh sb="0" eb="2">
      <t>ニシイ</t>
    </rPh>
    <rPh sb="3" eb="5">
      <t>シホ</t>
    </rPh>
    <phoneticPr fontId="2"/>
  </si>
  <si>
    <t>道貝　彩花</t>
    <rPh sb="0" eb="1">
      <t>ドウ</t>
    </rPh>
    <rPh sb="1" eb="2">
      <t>ガイ</t>
    </rPh>
    <rPh sb="3" eb="5">
      <t>アヤカ</t>
    </rPh>
    <phoneticPr fontId="2"/>
  </si>
  <si>
    <t>田中　沙來</t>
    <rPh sb="0" eb="2">
      <t>タナカ</t>
    </rPh>
    <rPh sb="3" eb="4">
      <t>サ</t>
    </rPh>
    <rPh sb="4" eb="5">
      <t>ライ</t>
    </rPh>
    <phoneticPr fontId="2"/>
  </si>
  <si>
    <t>芝原　杏晄</t>
    <rPh sb="0" eb="2">
      <t>シバハラ</t>
    </rPh>
    <rPh sb="3" eb="4">
      <t>アン</t>
    </rPh>
    <rPh sb="4" eb="5">
      <t>コウ</t>
    </rPh>
    <phoneticPr fontId="2"/>
  </si>
  <si>
    <t>前川　恵里奈</t>
    <rPh sb="0" eb="2">
      <t>マエガワ</t>
    </rPh>
    <rPh sb="3" eb="6">
      <t>エリナ</t>
    </rPh>
    <phoneticPr fontId="2"/>
  </si>
  <si>
    <t>鈴木　香里奈</t>
    <rPh sb="0" eb="2">
      <t>スズキ</t>
    </rPh>
    <rPh sb="3" eb="6">
      <t>カリナ</t>
    </rPh>
    <phoneticPr fontId="2"/>
  </si>
  <si>
    <t>永野　志帆</t>
    <rPh sb="0" eb="2">
      <t>ナガノ</t>
    </rPh>
    <rPh sb="3" eb="5">
      <t>シホ</t>
    </rPh>
    <phoneticPr fontId="2"/>
  </si>
  <si>
    <t>岸江　優奈</t>
    <rPh sb="0" eb="2">
      <t>キシエ</t>
    </rPh>
    <rPh sb="3" eb="5">
      <t>ユウナ</t>
    </rPh>
    <phoneticPr fontId="2"/>
  </si>
  <si>
    <t>NM(3.33)</t>
    <phoneticPr fontId="10"/>
  </si>
  <si>
    <t>3'34"9</t>
    <phoneticPr fontId="10"/>
  </si>
  <si>
    <t>3'37"4</t>
    <phoneticPr fontId="10"/>
  </si>
  <si>
    <t>3'39"3</t>
    <phoneticPr fontId="10"/>
  </si>
  <si>
    <t>3'45"0</t>
    <phoneticPr fontId="10"/>
  </si>
  <si>
    <t>3'46"7</t>
    <phoneticPr fontId="10"/>
  </si>
  <si>
    <t>3'51"8</t>
    <phoneticPr fontId="10"/>
  </si>
  <si>
    <t>3'55"1</t>
    <phoneticPr fontId="10"/>
  </si>
  <si>
    <t>3'55"8</t>
    <phoneticPr fontId="10"/>
  </si>
  <si>
    <t>4'04"4</t>
    <phoneticPr fontId="10"/>
  </si>
  <si>
    <t>4'12"4</t>
    <phoneticPr fontId="10"/>
  </si>
  <si>
    <t>4'17"6</t>
    <phoneticPr fontId="10"/>
  </si>
  <si>
    <t>4'17"8</t>
    <phoneticPr fontId="10"/>
  </si>
  <si>
    <t>4'21"0</t>
    <phoneticPr fontId="10"/>
  </si>
  <si>
    <t>4'21"9</t>
    <phoneticPr fontId="10"/>
  </si>
  <si>
    <t>4'37"2</t>
    <phoneticPr fontId="10"/>
  </si>
  <si>
    <t>4'41"5</t>
    <phoneticPr fontId="10"/>
  </si>
  <si>
    <t>5'09"4</t>
    <phoneticPr fontId="10"/>
  </si>
  <si>
    <t>3'45"5</t>
    <phoneticPr fontId="10"/>
  </si>
  <si>
    <t>3'45"6</t>
    <phoneticPr fontId="10"/>
  </si>
  <si>
    <t>3'50"3</t>
    <phoneticPr fontId="10"/>
  </si>
  <si>
    <t>3'50"5</t>
    <phoneticPr fontId="10"/>
  </si>
  <si>
    <t>4'00"3</t>
    <phoneticPr fontId="10"/>
  </si>
  <si>
    <t>4'01"4</t>
    <phoneticPr fontId="10"/>
  </si>
  <si>
    <t>4'04"5</t>
    <phoneticPr fontId="10"/>
  </si>
  <si>
    <t>4'07"5</t>
    <phoneticPr fontId="10"/>
  </si>
  <si>
    <t>4'19"3</t>
    <phoneticPr fontId="10"/>
  </si>
  <si>
    <t>4'25"4</t>
    <phoneticPr fontId="10"/>
  </si>
  <si>
    <t>4'26"7</t>
    <phoneticPr fontId="10"/>
  </si>
  <si>
    <t>4'26"8</t>
    <phoneticPr fontId="10"/>
  </si>
  <si>
    <t>4'33"9</t>
    <phoneticPr fontId="10"/>
  </si>
  <si>
    <t>4'36"2</t>
    <phoneticPr fontId="10"/>
  </si>
  <si>
    <t>4'49"5</t>
    <phoneticPr fontId="10"/>
  </si>
  <si>
    <t>3'23"3</t>
    <phoneticPr fontId="10"/>
  </si>
  <si>
    <t>3'27"3</t>
    <phoneticPr fontId="10"/>
  </si>
  <si>
    <t>3'27"6</t>
    <phoneticPr fontId="10"/>
  </si>
  <si>
    <t>3'35"1</t>
    <phoneticPr fontId="10"/>
  </si>
  <si>
    <t>3'39"1</t>
    <phoneticPr fontId="10"/>
  </si>
  <si>
    <t>3'41"1</t>
    <phoneticPr fontId="10"/>
  </si>
  <si>
    <t>3'45"8</t>
    <phoneticPr fontId="10"/>
  </si>
  <si>
    <t>3'56"2</t>
    <phoneticPr fontId="10"/>
  </si>
  <si>
    <t>3'56"7</t>
    <phoneticPr fontId="10"/>
  </si>
  <si>
    <t>3'59"1</t>
    <phoneticPr fontId="10"/>
  </si>
  <si>
    <t>4'04"0</t>
    <phoneticPr fontId="10"/>
  </si>
  <si>
    <t>4'09"5</t>
    <phoneticPr fontId="10"/>
  </si>
  <si>
    <t>3'46"1</t>
    <phoneticPr fontId="10"/>
  </si>
  <si>
    <t>3'52"1</t>
    <phoneticPr fontId="10"/>
  </si>
  <si>
    <t>3'53"8</t>
    <phoneticPr fontId="10"/>
  </si>
  <si>
    <t>3'54"0</t>
    <phoneticPr fontId="10"/>
  </si>
  <si>
    <t>3'59"2</t>
    <phoneticPr fontId="10"/>
  </si>
  <si>
    <t>4'03"9</t>
    <phoneticPr fontId="10"/>
  </si>
  <si>
    <t>4'04"2</t>
    <phoneticPr fontId="10"/>
  </si>
  <si>
    <t>4'10"7</t>
    <phoneticPr fontId="10"/>
  </si>
  <si>
    <t>4'14"0</t>
    <phoneticPr fontId="10"/>
  </si>
  <si>
    <t>4'14"1</t>
    <phoneticPr fontId="10"/>
  </si>
  <si>
    <t>4'26"2</t>
    <phoneticPr fontId="10"/>
  </si>
  <si>
    <t>4'32"6</t>
    <phoneticPr fontId="10"/>
  </si>
  <si>
    <t>木下　奏人</t>
    <rPh sb="0" eb="2">
      <t>キノシタ</t>
    </rPh>
    <rPh sb="3" eb="5">
      <t>カナト</t>
    </rPh>
    <phoneticPr fontId="2"/>
  </si>
  <si>
    <t>山本　十獅朗</t>
    <rPh sb="0" eb="2">
      <t>ヤマモト</t>
    </rPh>
    <rPh sb="3" eb="4">
      <t>ジュウ</t>
    </rPh>
    <rPh sb="4" eb="5">
      <t>シ</t>
    </rPh>
    <rPh sb="5" eb="6">
      <t>アキラ</t>
    </rPh>
    <phoneticPr fontId="2"/>
  </si>
  <si>
    <t>岩見　颯祐</t>
    <rPh sb="0" eb="2">
      <t>イワミ</t>
    </rPh>
    <rPh sb="3" eb="4">
      <t>ソウ</t>
    </rPh>
    <rPh sb="4" eb="5">
      <t>スケ</t>
    </rPh>
    <phoneticPr fontId="2"/>
  </si>
  <si>
    <t>久保　亮太</t>
    <rPh sb="0" eb="2">
      <t>クボ</t>
    </rPh>
    <rPh sb="3" eb="5">
      <t>リョウタ</t>
    </rPh>
    <phoneticPr fontId="2"/>
  </si>
  <si>
    <t>前田　珀</t>
    <rPh sb="0" eb="2">
      <t>マエダ</t>
    </rPh>
    <rPh sb="3" eb="4">
      <t>ハク</t>
    </rPh>
    <phoneticPr fontId="2"/>
  </si>
  <si>
    <t>別府　想太</t>
    <rPh sb="0" eb="2">
      <t>ベップ</t>
    </rPh>
    <rPh sb="3" eb="5">
      <t>ソウタ</t>
    </rPh>
    <phoneticPr fontId="2"/>
  </si>
  <si>
    <t>庄司　大峨</t>
    <rPh sb="0" eb="2">
      <t>ショウジ</t>
    </rPh>
    <rPh sb="3" eb="4">
      <t>オオ</t>
    </rPh>
    <rPh sb="4" eb="5">
      <t>ガ</t>
    </rPh>
    <phoneticPr fontId="2"/>
  </si>
  <si>
    <t>山本　空</t>
    <rPh sb="0" eb="2">
      <t>ヤマモト</t>
    </rPh>
    <rPh sb="3" eb="4">
      <t>ソラ</t>
    </rPh>
    <phoneticPr fontId="2"/>
  </si>
  <si>
    <t>宮崎　泰志</t>
    <rPh sb="0" eb="2">
      <t>ミヤザキ</t>
    </rPh>
    <rPh sb="3" eb="4">
      <t>タイ</t>
    </rPh>
    <rPh sb="4" eb="5">
      <t>シ</t>
    </rPh>
    <phoneticPr fontId="2"/>
  </si>
  <si>
    <t>松田　千賢</t>
    <rPh sb="0" eb="2">
      <t>マツダ</t>
    </rPh>
    <rPh sb="3" eb="4">
      <t>セン</t>
    </rPh>
    <rPh sb="4" eb="5">
      <t>ケン</t>
    </rPh>
    <phoneticPr fontId="2"/>
  </si>
  <si>
    <t>岡田　弘祐</t>
    <rPh sb="0" eb="2">
      <t>オカダ</t>
    </rPh>
    <rPh sb="3" eb="4">
      <t>コウ</t>
    </rPh>
    <rPh sb="4" eb="5">
      <t>スケ</t>
    </rPh>
    <phoneticPr fontId="2"/>
  </si>
  <si>
    <t>井上　創介</t>
    <rPh sb="0" eb="2">
      <t>イノウエ</t>
    </rPh>
    <rPh sb="3" eb="5">
      <t>ソウスケ</t>
    </rPh>
    <phoneticPr fontId="2"/>
  </si>
  <si>
    <t>今井　康貴</t>
    <rPh sb="0" eb="2">
      <t>イマイ</t>
    </rPh>
    <rPh sb="3" eb="5">
      <t>ヤスタカ</t>
    </rPh>
    <phoneticPr fontId="2"/>
  </si>
  <si>
    <t>宮崎　大成</t>
    <rPh sb="0" eb="2">
      <t>ミヤザキ</t>
    </rPh>
    <rPh sb="3" eb="5">
      <t>タイセイ</t>
    </rPh>
    <phoneticPr fontId="2"/>
  </si>
  <si>
    <t>永野　瑛大</t>
    <rPh sb="0" eb="2">
      <t>ナガノ</t>
    </rPh>
    <rPh sb="3" eb="5">
      <t>エイタ</t>
    </rPh>
    <phoneticPr fontId="2"/>
  </si>
  <si>
    <t>生川　敬翔</t>
    <rPh sb="0" eb="2">
      <t>ナルカワ</t>
    </rPh>
    <rPh sb="3" eb="4">
      <t>ケイ</t>
    </rPh>
    <rPh sb="4" eb="5">
      <t>ショウ</t>
    </rPh>
    <phoneticPr fontId="2"/>
  </si>
  <si>
    <t>太田　瑛士</t>
    <rPh sb="0" eb="2">
      <t>オオタ</t>
    </rPh>
    <rPh sb="3" eb="4">
      <t>エイ</t>
    </rPh>
    <rPh sb="4" eb="5">
      <t>シ</t>
    </rPh>
    <phoneticPr fontId="2"/>
  </si>
  <si>
    <t>奥山　陽色</t>
    <rPh sb="0" eb="2">
      <t>オクヤマ</t>
    </rPh>
    <rPh sb="3" eb="4">
      <t>ヒ</t>
    </rPh>
    <rPh sb="4" eb="5">
      <t>イロ</t>
    </rPh>
    <phoneticPr fontId="2"/>
  </si>
  <si>
    <t>山本　翔舞</t>
    <rPh sb="0" eb="2">
      <t>ヤマモト</t>
    </rPh>
    <rPh sb="3" eb="4">
      <t>ショウ</t>
    </rPh>
    <rPh sb="4" eb="5">
      <t>マイ</t>
    </rPh>
    <phoneticPr fontId="2"/>
  </si>
  <si>
    <t>不破　嶋吾</t>
    <rPh sb="0" eb="2">
      <t>フワ</t>
    </rPh>
    <rPh sb="3" eb="4">
      <t>シマ</t>
    </rPh>
    <rPh sb="4" eb="5">
      <t>ゴ</t>
    </rPh>
    <phoneticPr fontId="2"/>
  </si>
  <si>
    <t>中西　唯斗</t>
    <rPh sb="0" eb="2">
      <t>ナカニシ</t>
    </rPh>
    <rPh sb="3" eb="5">
      <t>ユイト</t>
    </rPh>
    <phoneticPr fontId="2"/>
  </si>
  <si>
    <t>前川　遼太郎</t>
    <rPh sb="0" eb="2">
      <t>マエガワ</t>
    </rPh>
    <rPh sb="3" eb="6">
      <t>リョウタロウ</t>
    </rPh>
    <phoneticPr fontId="2"/>
  </si>
  <si>
    <t>小林　虹生</t>
    <rPh sb="0" eb="2">
      <t>コバヤシ</t>
    </rPh>
    <rPh sb="3" eb="4">
      <t>ニジ</t>
    </rPh>
    <rPh sb="4" eb="5">
      <t>イ</t>
    </rPh>
    <phoneticPr fontId="2"/>
  </si>
  <si>
    <t>前田　心璃</t>
    <rPh sb="0" eb="2">
      <t>マエダ</t>
    </rPh>
    <rPh sb="3" eb="4">
      <t>シン</t>
    </rPh>
    <rPh sb="4" eb="5">
      <t>リ</t>
    </rPh>
    <phoneticPr fontId="2"/>
  </si>
  <si>
    <t>吉村　鷹儀</t>
    <rPh sb="0" eb="2">
      <t>ヨシムラ</t>
    </rPh>
    <rPh sb="3" eb="4">
      <t>タカ</t>
    </rPh>
    <rPh sb="4" eb="5">
      <t>ギ</t>
    </rPh>
    <phoneticPr fontId="2"/>
  </si>
  <si>
    <t>大滝　康太</t>
    <rPh sb="0" eb="2">
      <t>オオタキ</t>
    </rPh>
    <rPh sb="3" eb="5">
      <t>コウタ</t>
    </rPh>
    <phoneticPr fontId="2"/>
  </si>
  <si>
    <t>岩垣　虹希</t>
    <rPh sb="0" eb="2">
      <t>イワガキ</t>
    </rPh>
    <rPh sb="3" eb="4">
      <t>ニジ</t>
    </rPh>
    <rPh sb="4" eb="5">
      <t>キ</t>
    </rPh>
    <phoneticPr fontId="2"/>
  </si>
  <si>
    <t>吉田　悠真</t>
    <rPh sb="0" eb="2">
      <t>ヨシダ</t>
    </rPh>
    <rPh sb="3" eb="5">
      <t>ユウマ</t>
    </rPh>
    <phoneticPr fontId="2"/>
  </si>
  <si>
    <t>廣田　透真</t>
    <rPh sb="0" eb="2">
      <t>ヒロタ</t>
    </rPh>
    <rPh sb="3" eb="5">
      <t>トウマ</t>
    </rPh>
    <phoneticPr fontId="2"/>
  </si>
  <si>
    <t>田中　遥光</t>
    <rPh sb="0" eb="2">
      <t>タナカ</t>
    </rPh>
    <rPh sb="3" eb="4">
      <t>ハルカ</t>
    </rPh>
    <rPh sb="4" eb="5">
      <t>ヒカリ</t>
    </rPh>
    <phoneticPr fontId="2"/>
  </si>
  <si>
    <t>植松　郁翔</t>
    <rPh sb="0" eb="2">
      <t>ウエマツ</t>
    </rPh>
    <rPh sb="3" eb="4">
      <t>イク</t>
    </rPh>
    <rPh sb="4" eb="5">
      <t>ショウ</t>
    </rPh>
    <phoneticPr fontId="2"/>
  </si>
  <si>
    <t>中村　勝音</t>
    <rPh sb="0" eb="2">
      <t>ナカムラ</t>
    </rPh>
    <rPh sb="3" eb="4">
      <t>ショウ</t>
    </rPh>
    <rPh sb="4" eb="5">
      <t>オト</t>
    </rPh>
    <phoneticPr fontId="2"/>
  </si>
  <si>
    <t>清水　真陽斗</t>
    <rPh sb="0" eb="2">
      <t>シミズ</t>
    </rPh>
    <rPh sb="3" eb="4">
      <t>マ</t>
    </rPh>
    <rPh sb="4" eb="5">
      <t>ヒ</t>
    </rPh>
    <rPh sb="5" eb="6">
      <t>ト</t>
    </rPh>
    <phoneticPr fontId="2"/>
  </si>
  <si>
    <t>前田　尚希</t>
    <rPh sb="0" eb="2">
      <t>マエダ</t>
    </rPh>
    <rPh sb="3" eb="4">
      <t>ナオ</t>
    </rPh>
    <rPh sb="4" eb="5">
      <t>キ</t>
    </rPh>
    <phoneticPr fontId="2"/>
  </si>
  <si>
    <t>荒島　莉玖</t>
    <rPh sb="0" eb="2">
      <t>アラシマ</t>
    </rPh>
    <rPh sb="3" eb="5">
      <t>リク</t>
    </rPh>
    <phoneticPr fontId="2"/>
  </si>
  <si>
    <t>清水　瑛斗</t>
    <rPh sb="0" eb="2">
      <t>シミズ</t>
    </rPh>
    <rPh sb="3" eb="5">
      <t>エイト</t>
    </rPh>
    <phoneticPr fontId="2"/>
  </si>
  <si>
    <t>DNS</t>
  </si>
  <si>
    <t>木村　直緒</t>
    <rPh sb="0" eb="2">
      <t>キムラ</t>
    </rPh>
    <rPh sb="3" eb="4">
      <t>ナオ</t>
    </rPh>
    <rPh sb="4" eb="5">
      <t>オ</t>
    </rPh>
    <phoneticPr fontId="2"/>
  </si>
  <si>
    <t>金丸　梨音</t>
    <rPh sb="0" eb="2">
      <t>カナマル</t>
    </rPh>
    <rPh sb="3" eb="5">
      <t>リオン</t>
    </rPh>
    <phoneticPr fontId="2"/>
  </si>
  <si>
    <t>三輪　まな</t>
    <rPh sb="0" eb="2">
      <t>ミワ</t>
    </rPh>
    <phoneticPr fontId="2"/>
  </si>
  <si>
    <t>中村　華乃</t>
    <rPh sb="0" eb="2">
      <t>ナカムラ</t>
    </rPh>
    <rPh sb="3" eb="5">
      <t>ハナノ</t>
    </rPh>
    <phoneticPr fontId="2"/>
  </si>
  <si>
    <t>村主　仁香</t>
    <rPh sb="0" eb="2">
      <t>スグリ</t>
    </rPh>
    <rPh sb="3" eb="4">
      <t>ジン</t>
    </rPh>
    <rPh sb="4" eb="5">
      <t>カ</t>
    </rPh>
    <phoneticPr fontId="2"/>
  </si>
  <si>
    <t>横角　優奈</t>
    <rPh sb="0" eb="1">
      <t>ヨコ</t>
    </rPh>
    <rPh sb="1" eb="2">
      <t>スミ</t>
    </rPh>
    <rPh sb="3" eb="5">
      <t>ユウナ</t>
    </rPh>
    <phoneticPr fontId="2"/>
  </si>
  <si>
    <t>蔵城　柚佳</t>
    <rPh sb="0" eb="1">
      <t>クラ</t>
    </rPh>
    <rPh sb="1" eb="2">
      <t>ジョウ</t>
    </rPh>
    <rPh sb="3" eb="4">
      <t>ユズ</t>
    </rPh>
    <rPh sb="4" eb="5">
      <t>カ</t>
    </rPh>
    <phoneticPr fontId="2"/>
  </si>
  <si>
    <t>戸田　惺水</t>
    <rPh sb="0" eb="2">
      <t>トダ</t>
    </rPh>
    <rPh sb="3" eb="4">
      <t>セイ</t>
    </rPh>
    <rPh sb="4" eb="5">
      <t>ミズ</t>
    </rPh>
    <phoneticPr fontId="2"/>
  </si>
  <si>
    <t>中村　栞音</t>
    <rPh sb="0" eb="2">
      <t>ナカムラ</t>
    </rPh>
    <rPh sb="3" eb="4">
      <t>シオリ</t>
    </rPh>
    <rPh sb="4" eb="5">
      <t>オト</t>
    </rPh>
    <phoneticPr fontId="2"/>
  </si>
  <si>
    <t>渡邊　仁菜</t>
    <rPh sb="0" eb="2">
      <t>ワタナベ</t>
    </rPh>
    <rPh sb="3" eb="4">
      <t>ジン</t>
    </rPh>
    <rPh sb="4" eb="5">
      <t>ナ</t>
    </rPh>
    <phoneticPr fontId="2"/>
  </si>
  <si>
    <t>毛利　虹心</t>
    <rPh sb="0" eb="2">
      <t>モウリ</t>
    </rPh>
    <rPh sb="3" eb="4">
      <t>ニジ</t>
    </rPh>
    <rPh sb="4" eb="5">
      <t>ココロ</t>
    </rPh>
    <phoneticPr fontId="2"/>
  </si>
  <si>
    <t>中里　莉桜</t>
    <rPh sb="0" eb="2">
      <t>ナカザト</t>
    </rPh>
    <rPh sb="3" eb="5">
      <t>リオ</t>
    </rPh>
    <phoneticPr fontId="2"/>
  </si>
  <si>
    <t>坂口　涼音</t>
    <rPh sb="0" eb="2">
      <t>サカグチ</t>
    </rPh>
    <rPh sb="3" eb="5">
      <t>スズネ</t>
    </rPh>
    <phoneticPr fontId="2"/>
  </si>
  <si>
    <t>石川　倖</t>
    <rPh sb="0" eb="2">
      <t>イシカワ</t>
    </rPh>
    <rPh sb="3" eb="4">
      <t>コウ</t>
    </rPh>
    <phoneticPr fontId="2"/>
  </si>
  <si>
    <t>北道　心結</t>
    <rPh sb="0" eb="1">
      <t>キタ</t>
    </rPh>
    <rPh sb="1" eb="2">
      <t>ミチ</t>
    </rPh>
    <rPh sb="3" eb="4">
      <t>ココロ</t>
    </rPh>
    <rPh sb="4" eb="5">
      <t>ユ</t>
    </rPh>
    <phoneticPr fontId="2"/>
  </si>
  <si>
    <t>黒田　莉央</t>
    <rPh sb="0" eb="2">
      <t>クロダ</t>
    </rPh>
    <rPh sb="3" eb="5">
      <t>リオ</t>
    </rPh>
    <phoneticPr fontId="2"/>
  </si>
  <si>
    <t>森田　光咲</t>
    <rPh sb="0" eb="2">
      <t>モリタ</t>
    </rPh>
    <rPh sb="3" eb="5">
      <t>ミサキ</t>
    </rPh>
    <phoneticPr fontId="2"/>
  </si>
  <si>
    <t>名草　未来</t>
    <rPh sb="0" eb="2">
      <t>ナグサ</t>
    </rPh>
    <rPh sb="3" eb="5">
      <t>ミライ</t>
    </rPh>
    <phoneticPr fontId="2"/>
  </si>
  <si>
    <t>小倉　七海</t>
    <rPh sb="0" eb="2">
      <t>オグラ</t>
    </rPh>
    <rPh sb="3" eb="5">
      <t>ナナミ</t>
    </rPh>
    <phoneticPr fontId="2"/>
  </si>
  <si>
    <t>原田　朱里</t>
    <rPh sb="0" eb="2">
      <t>ハラダ</t>
    </rPh>
    <rPh sb="3" eb="5">
      <t>アカリ</t>
    </rPh>
    <phoneticPr fontId="2"/>
  </si>
  <si>
    <t>芝原　由珠</t>
    <rPh sb="0" eb="2">
      <t>シバハラ</t>
    </rPh>
    <rPh sb="3" eb="4">
      <t>ユ</t>
    </rPh>
    <rPh sb="4" eb="5">
      <t>ジュ</t>
    </rPh>
    <phoneticPr fontId="2"/>
  </si>
  <si>
    <t>中山　佳音</t>
    <rPh sb="0" eb="2">
      <t>ナカヤマ</t>
    </rPh>
    <rPh sb="3" eb="5">
      <t>カノン</t>
    </rPh>
    <phoneticPr fontId="2"/>
  </si>
  <si>
    <t>野呂　真菜佳</t>
    <rPh sb="0" eb="2">
      <t>ノロ</t>
    </rPh>
    <rPh sb="3" eb="5">
      <t>マナ</t>
    </rPh>
    <rPh sb="5" eb="6">
      <t>カ</t>
    </rPh>
    <phoneticPr fontId="2"/>
  </si>
  <si>
    <t>西山　海璃</t>
    <rPh sb="0" eb="2">
      <t>ニシヤマ</t>
    </rPh>
    <rPh sb="3" eb="4">
      <t>ウミ</t>
    </rPh>
    <phoneticPr fontId="2"/>
  </si>
  <si>
    <t>新井　伶</t>
    <rPh sb="0" eb="2">
      <t>アライ</t>
    </rPh>
    <rPh sb="3" eb="4">
      <t>レイ</t>
    </rPh>
    <phoneticPr fontId="1"/>
  </si>
  <si>
    <t>J&amp;E久居</t>
    <rPh sb="3" eb="5">
      <t>ヒサイ</t>
    </rPh>
    <phoneticPr fontId="1"/>
  </si>
  <si>
    <t>木下　友護</t>
    <rPh sb="0" eb="2">
      <t>キノシタ</t>
    </rPh>
    <rPh sb="3" eb="4">
      <t>ユウ</t>
    </rPh>
    <rPh sb="4" eb="5">
      <t>ゴ</t>
    </rPh>
    <phoneticPr fontId="1"/>
  </si>
  <si>
    <t>大台陸上クラブ</t>
    <rPh sb="0" eb="2">
      <t>オオダイ</t>
    </rPh>
    <rPh sb="2" eb="4">
      <t>リクジョウ</t>
    </rPh>
    <phoneticPr fontId="1"/>
  </si>
  <si>
    <t>稲垣　歩</t>
    <rPh sb="0" eb="2">
      <t>イナガキ</t>
    </rPh>
    <rPh sb="3" eb="4">
      <t>アユム</t>
    </rPh>
    <phoneticPr fontId="1"/>
  </si>
  <si>
    <t>一志Beast</t>
    <rPh sb="0" eb="2">
      <t>イチシ</t>
    </rPh>
    <phoneticPr fontId="1"/>
  </si>
  <si>
    <t>西井一真</t>
    <rPh sb="0" eb="2">
      <t>ニシイ</t>
    </rPh>
    <rPh sb="2" eb="4">
      <t>カズマ</t>
    </rPh>
    <phoneticPr fontId="1"/>
  </si>
  <si>
    <t>松阪走塾</t>
    <rPh sb="0" eb="2">
      <t>マツサカ</t>
    </rPh>
    <rPh sb="2" eb="3">
      <t>ソウ</t>
    </rPh>
    <rPh sb="3" eb="4">
      <t>ジュク</t>
    </rPh>
    <phoneticPr fontId="1"/>
  </si>
  <si>
    <t>前田　類</t>
    <rPh sb="0" eb="2">
      <t>マエダ</t>
    </rPh>
    <rPh sb="3" eb="4">
      <t>ルイ</t>
    </rPh>
    <phoneticPr fontId="1"/>
  </si>
  <si>
    <t>志摩陸上クラブ</t>
    <rPh sb="0" eb="2">
      <t>シマ</t>
    </rPh>
    <rPh sb="2" eb="4">
      <t>リクジョウ</t>
    </rPh>
    <phoneticPr fontId="1"/>
  </si>
  <si>
    <t>井上　椋太</t>
    <rPh sb="0" eb="2">
      <t>イノウエ</t>
    </rPh>
    <rPh sb="3" eb="4">
      <t>ムク</t>
    </rPh>
    <rPh sb="4" eb="5">
      <t>タ</t>
    </rPh>
    <phoneticPr fontId="1"/>
  </si>
  <si>
    <t>白山陸上クラブ</t>
    <rPh sb="0" eb="2">
      <t>ハクサン</t>
    </rPh>
    <rPh sb="2" eb="4">
      <t>リクジョウ</t>
    </rPh>
    <phoneticPr fontId="1"/>
  </si>
  <si>
    <t>島上　倖輔</t>
    <rPh sb="0" eb="2">
      <t>シマガミ</t>
    </rPh>
    <rPh sb="3" eb="4">
      <t>コウ</t>
    </rPh>
    <rPh sb="4" eb="5">
      <t>スケ</t>
    </rPh>
    <phoneticPr fontId="1"/>
  </si>
  <si>
    <t>沼田　永遠</t>
    <rPh sb="0" eb="2">
      <t>ヌマタ</t>
    </rPh>
    <rPh sb="3" eb="5">
      <t>トワ</t>
    </rPh>
    <phoneticPr fontId="1"/>
  </si>
  <si>
    <t>眞伏　拳志</t>
    <rPh sb="0" eb="1">
      <t>マ</t>
    </rPh>
    <rPh sb="1" eb="2">
      <t>フ</t>
    </rPh>
    <rPh sb="3" eb="4">
      <t>コブシ</t>
    </rPh>
    <rPh sb="4" eb="5">
      <t>シ</t>
    </rPh>
    <phoneticPr fontId="1"/>
  </si>
  <si>
    <t>西尾　透真</t>
    <rPh sb="0" eb="2">
      <t>ニシオ</t>
    </rPh>
    <rPh sb="3" eb="5">
      <t>トウマ</t>
    </rPh>
    <phoneticPr fontId="1"/>
  </si>
  <si>
    <t>加藤　磨人</t>
    <rPh sb="0" eb="2">
      <t>カトウ</t>
    </rPh>
    <rPh sb="3" eb="4">
      <t>マ</t>
    </rPh>
    <rPh sb="4" eb="5">
      <t>ヒト</t>
    </rPh>
    <phoneticPr fontId="1"/>
  </si>
  <si>
    <t>三宅　巧真</t>
    <rPh sb="0" eb="2">
      <t>ミヤケ</t>
    </rPh>
    <rPh sb="3" eb="5">
      <t>タクマ</t>
    </rPh>
    <phoneticPr fontId="1"/>
  </si>
  <si>
    <t>多気RC</t>
    <rPh sb="0" eb="2">
      <t>タキ</t>
    </rPh>
    <phoneticPr fontId="1"/>
  </si>
  <si>
    <t>中井　蒼瑛</t>
    <rPh sb="0" eb="2">
      <t>ナカイ</t>
    </rPh>
    <rPh sb="3" eb="4">
      <t>ソウ</t>
    </rPh>
    <rPh sb="4" eb="5">
      <t>エイ</t>
    </rPh>
    <phoneticPr fontId="1"/>
  </si>
  <si>
    <t>三宅　伶旺</t>
    <rPh sb="0" eb="2">
      <t>ミヤケ</t>
    </rPh>
    <rPh sb="3" eb="4">
      <t>レイ</t>
    </rPh>
    <rPh sb="4" eb="5">
      <t>オウ</t>
    </rPh>
    <phoneticPr fontId="1"/>
  </si>
  <si>
    <t>中野　僚之助</t>
    <rPh sb="0" eb="2">
      <t>ナカノ</t>
    </rPh>
    <rPh sb="3" eb="4">
      <t>リョウ</t>
    </rPh>
    <rPh sb="4" eb="5">
      <t>ノ</t>
    </rPh>
    <rPh sb="5" eb="6">
      <t>スケ</t>
    </rPh>
    <phoneticPr fontId="1"/>
  </si>
  <si>
    <t>高倉　樹</t>
    <rPh sb="0" eb="2">
      <t>タカクラ</t>
    </rPh>
    <rPh sb="3" eb="4">
      <t>イツキ</t>
    </rPh>
    <phoneticPr fontId="1"/>
  </si>
  <si>
    <t>NM(18.82)</t>
  </si>
  <si>
    <t>奥村　一志</t>
    <rPh sb="0" eb="2">
      <t>オクムラ</t>
    </rPh>
    <rPh sb="3" eb="5">
      <t>カズシ</t>
    </rPh>
    <phoneticPr fontId="1"/>
  </si>
  <si>
    <t>伊藤　翔太</t>
    <rPh sb="0" eb="2">
      <t>イトウ</t>
    </rPh>
    <rPh sb="3" eb="5">
      <t>ショウタ</t>
    </rPh>
    <phoneticPr fontId="1"/>
  </si>
  <si>
    <t>永田　想真</t>
    <rPh sb="0" eb="2">
      <t>ナガタ</t>
    </rPh>
    <rPh sb="3" eb="4">
      <t>ソウ</t>
    </rPh>
    <rPh sb="4" eb="5">
      <t>マ</t>
    </rPh>
    <phoneticPr fontId="1"/>
  </si>
  <si>
    <t>宮田　敦生</t>
    <rPh sb="0" eb="2">
      <t>ミヤタ</t>
    </rPh>
    <rPh sb="3" eb="4">
      <t>アツ</t>
    </rPh>
    <rPh sb="4" eb="5">
      <t>キ</t>
    </rPh>
    <phoneticPr fontId="1"/>
  </si>
  <si>
    <t>湯浅　善翔</t>
    <rPh sb="0" eb="2">
      <t>ユアサ</t>
    </rPh>
    <rPh sb="3" eb="4">
      <t>ヨシ</t>
    </rPh>
    <rPh sb="4" eb="5">
      <t>ショウ</t>
    </rPh>
    <phoneticPr fontId="1"/>
  </si>
  <si>
    <t>原田　心海</t>
    <rPh sb="0" eb="2">
      <t>ハラダ</t>
    </rPh>
    <rPh sb="3" eb="5">
      <t>ココミ</t>
    </rPh>
    <phoneticPr fontId="1"/>
  </si>
  <si>
    <t>小島　逢美琉</t>
    <rPh sb="0" eb="2">
      <t>コジマ</t>
    </rPh>
    <rPh sb="3" eb="4">
      <t>ア</t>
    </rPh>
    <rPh sb="4" eb="5">
      <t>ミ</t>
    </rPh>
    <rPh sb="5" eb="6">
      <t>ル</t>
    </rPh>
    <phoneticPr fontId="1"/>
  </si>
  <si>
    <t>上村　花音</t>
    <rPh sb="0" eb="2">
      <t>ウエムラ</t>
    </rPh>
    <rPh sb="3" eb="5">
      <t>カノン</t>
    </rPh>
    <phoneticPr fontId="1"/>
  </si>
  <si>
    <t>木嶋　夏野</t>
    <rPh sb="0" eb="2">
      <t>キジマ</t>
    </rPh>
    <rPh sb="3" eb="5">
      <t>ナツノ</t>
    </rPh>
    <phoneticPr fontId="1"/>
  </si>
  <si>
    <t>佐藤　優衣</t>
    <rPh sb="0" eb="2">
      <t>サトウ</t>
    </rPh>
    <rPh sb="3" eb="5">
      <t>ユイ</t>
    </rPh>
    <phoneticPr fontId="1"/>
  </si>
  <si>
    <t>JAC亀山</t>
    <rPh sb="3" eb="5">
      <t>カメヤマ</t>
    </rPh>
    <phoneticPr fontId="1"/>
  </si>
  <si>
    <t>中村　真菜</t>
    <rPh sb="0" eb="2">
      <t>ナカムラ</t>
    </rPh>
    <rPh sb="3" eb="5">
      <t>マナ</t>
    </rPh>
    <phoneticPr fontId="1"/>
  </si>
  <si>
    <t>瀧本　陽由</t>
    <rPh sb="0" eb="2">
      <t>タキモト</t>
    </rPh>
    <rPh sb="3" eb="4">
      <t>ヒ</t>
    </rPh>
    <rPh sb="4" eb="5">
      <t>ユ</t>
    </rPh>
    <phoneticPr fontId="1"/>
  </si>
  <si>
    <t>鈴木　桜子</t>
    <rPh sb="0" eb="2">
      <t>スズキ</t>
    </rPh>
    <rPh sb="3" eb="5">
      <t>サクラコ</t>
    </rPh>
    <phoneticPr fontId="1"/>
  </si>
  <si>
    <t>田中　瑠海</t>
    <rPh sb="0" eb="2">
      <t>タナカ</t>
    </rPh>
    <rPh sb="3" eb="4">
      <t>リュウ</t>
    </rPh>
    <rPh sb="4" eb="5">
      <t>ウミ</t>
    </rPh>
    <phoneticPr fontId="1"/>
  </si>
  <si>
    <t>西井　唯真</t>
    <rPh sb="0" eb="2">
      <t>ニシイ</t>
    </rPh>
    <rPh sb="3" eb="4">
      <t>ユイ</t>
    </rPh>
    <rPh sb="4" eb="5">
      <t>マ</t>
    </rPh>
    <phoneticPr fontId="1"/>
  </si>
  <si>
    <t>岡田　彩芭</t>
    <rPh sb="0" eb="2">
      <t>オカダ</t>
    </rPh>
    <rPh sb="3" eb="4">
      <t>イロ</t>
    </rPh>
    <rPh sb="4" eb="5">
      <t>ハ</t>
    </rPh>
    <phoneticPr fontId="1"/>
  </si>
  <si>
    <t>田中　紗妃</t>
    <rPh sb="0" eb="2">
      <t>タナカ</t>
    </rPh>
    <rPh sb="3" eb="5">
      <t>サキ</t>
    </rPh>
    <phoneticPr fontId="1"/>
  </si>
  <si>
    <t>伊勢野　由結</t>
    <rPh sb="0" eb="3">
      <t>イセノ</t>
    </rPh>
    <rPh sb="4" eb="5">
      <t>ユ</t>
    </rPh>
    <rPh sb="5" eb="6">
      <t>ユイ</t>
    </rPh>
    <phoneticPr fontId="1"/>
  </si>
  <si>
    <t>平澤　穂佳</t>
    <rPh sb="0" eb="2">
      <t>ヒラサワ</t>
    </rPh>
    <rPh sb="3" eb="4">
      <t>ホ</t>
    </rPh>
    <rPh sb="4" eb="5">
      <t>カ</t>
    </rPh>
    <phoneticPr fontId="1"/>
  </si>
  <si>
    <t>西川　知佐</t>
    <rPh sb="0" eb="2">
      <t>ニシカワ</t>
    </rPh>
    <rPh sb="3" eb="5">
      <t>チサ</t>
    </rPh>
    <phoneticPr fontId="1"/>
  </si>
  <si>
    <t>中井　花</t>
    <rPh sb="0" eb="2">
      <t>ナカイ</t>
    </rPh>
    <rPh sb="3" eb="4">
      <t>ハナ</t>
    </rPh>
    <phoneticPr fontId="1"/>
  </si>
  <si>
    <t>野呂　柚乃</t>
    <rPh sb="0" eb="2">
      <t>ノロ</t>
    </rPh>
    <rPh sb="3" eb="4">
      <t>ユズ</t>
    </rPh>
    <rPh sb="4" eb="5">
      <t>ノ</t>
    </rPh>
    <phoneticPr fontId="1"/>
  </si>
  <si>
    <t>村田　稀歩</t>
    <rPh sb="0" eb="2">
      <t>ムラタ</t>
    </rPh>
    <rPh sb="3" eb="4">
      <t>キ</t>
    </rPh>
    <rPh sb="4" eb="5">
      <t>ホ</t>
    </rPh>
    <phoneticPr fontId="1"/>
  </si>
  <si>
    <t>西野　桜空</t>
    <rPh sb="0" eb="2">
      <t>ニシノ</t>
    </rPh>
    <rPh sb="3" eb="4">
      <t>サクラ</t>
    </rPh>
    <rPh sb="4" eb="5">
      <t>ソラ</t>
    </rPh>
    <phoneticPr fontId="1"/>
  </si>
  <si>
    <t>DNS</t>
    <phoneticPr fontId="10"/>
  </si>
  <si>
    <t>小田　琉希</t>
    <rPh sb="0" eb="2">
      <t>オダ</t>
    </rPh>
    <rPh sb="3" eb="4">
      <t>ル</t>
    </rPh>
    <rPh sb="4" eb="5">
      <t>キ</t>
    </rPh>
    <phoneticPr fontId="2"/>
  </si>
  <si>
    <t>西井　大耀</t>
    <rPh sb="0" eb="2">
      <t>ニシイ</t>
    </rPh>
    <rPh sb="4" eb="5">
      <t>ヨウ</t>
    </rPh>
    <phoneticPr fontId="2"/>
  </si>
  <si>
    <t>田中　逞真</t>
    <rPh sb="0" eb="2">
      <t>タナカ</t>
    </rPh>
    <rPh sb="3" eb="4">
      <t xml:space="preserve">タクマシイ </t>
    </rPh>
    <rPh sb="4" eb="5">
      <t>タクマ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</si>
</sst>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_);[Red]\(0\)"/>
    <numFmt numFmtId="177" formatCode="0.0_);[Red]\(0.0\)"/>
    <numFmt numFmtId="178" formatCode="0.00_);[Red]\(0.00\)"/>
    <numFmt numFmtId="179" formatCode="0.00_ "/>
    <numFmt numFmtId="180" formatCode="0_ "/>
    <numFmt numFmtId="181" formatCode="mm:ss.00"/>
    <numFmt numFmtId="182" formatCode="0.0_ "/>
    <numFmt numFmtId="183" formatCode="0.0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HGP創英角ﾎﾟｯﾌﾟ体"/>
      <family val="3"/>
      <charset val="128"/>
    </font>
    <font>
      <sz val="10"/>
      <name val="ＭＳ Ｐゴシック"/>
      <family val="3"/>
      <charset val="128"/>
    </font>
    <font>
      <b/>
      <sz val="12"/>
      <name val="HG創英角ﾎﾟｯﾌﾟ体"/>
      <family val="3"/>
      <charset val="128"/>
    </font>
    <font>
      <sz val="6"/>
      <name val="ＭＳ Ｐゴシック"/>
      <family val="3"/>
      <charset val="128"/>
    </font>
    <font>
      <b/>
      <sz val="12"/>
      <name val="HGP創英角ﾎﾟｯﾌﾟ体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indexed="0"/>
      <name val="ＭＳ Ｐ明朝"/>
      <family val="1"/>
      <charset val="128"/>
    </font>
    <font>
      <sz val="11"/>
      <color indexed="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4"/>
      <name val="HGP創英角ﾎﾟｯﾌﾟ体"/>
      <family val="3"/>
      <charset val="128"/>
    </font>
    <font>
      <b/>
      <sz val="12"/>
      <name val="HGS創英角ﾎﾟｯﾌﾟ体"/>
      <family val="3"/>
      <charset val="128"/>
    </font>
    <font>
      <sz val="1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3" fillId="0" borderId="0">
      <alignment vertical="center"/>
    </xf>
    <xf numFmtId="0" fontId="1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44">
    <xf numFmtId="0" fontId="4" fillId="0" borderId="0" xfId="0" applyFont="1"/>
    <xf numFmtId="0" fontId="5" fillId="0" borderId="0" xfId="0" applyFont="1" applyFill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76" fontId="5" fillId="0" borderId="0" xfId="0" applyNumberFormat="1" applyFont="1" applyFill="1" applyBorder="1"/>
    <xf numFmtId="0" fontId="6" fillId="0" borderId="0" xfId="0" applyFont="1"/>
    <xf numFmtId="0" fontId="11" fillId="0" borderId="0" xfId="3" applyFont="1" applyAlignment="1">
      <alignment vertical="center"/>
    </xf>
    <xf numFmtId="0" fontId="12" fillId="0" borderId="0" xfId="3" applyFont="1">
      <alignment vertical="center"/>
    </xf>
    <xf numFmtId="0" fontId="6" fillId="0" borderId="0" xfId="3" applyFont="1">
      <alignment vertical="center"/>
    </xf>
    <xf numFmtId="0" fontId="12" fillId="0" borderId="4" xfId="0" applyFont="1" applyBorder="1" applyAlignment="1">
      <alignment horizontal="right"/>
    </xf>
    <xf numFmtId="178" fontId="6" fillId="0" borderId="0" xfId="0" applyNumberFormat="1" applyFont="1"/>
    <xf numFmtId="179" fontId="4" fillId="0" borderId="0" xfId="0" applyNumberFormat="1" applyFont="1"/>
    <xf numFmtId="178" fontId="5" fillId="0" borderId="3" xfId="0" applyNumberFormat="1" applyFont="1" applyFill="1" applyBorder="1" applyAlignment="1">
      <alignment horizontal="right"/>
    </xf>
    <xf numFmtId="1" fontId="5" fillId="0" borderId="3" xfId="0" applyNumberFormat="1" applyFont="1" applyFill="1" applyBorder="1"/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178" fontId="5" fillId="0" borderId="3" xfId="0" applyNumberFormat="1" applyFont="1" applyFill="1" applyBorder="1"/>
    <xf numFmtId="179" fontId="5" fillId="0" borderId="3" xfId="0" applyNumberFormat="1" applyFont="1" applyFill="1" applyBorder="1" applyAlignment="1">
      <alignment horizontal="right"/>
    </xf>
    <xf numFmtId="1" fontId="5" fillId="0" borderId="0" xfId="0" applyNumberFormat="1" applyFont="1" applyFill="1" applyBorder="1"/>
    <xf numFmtId="179" fontId="5" fillId="0" borderId="0" xfId="0" applyNumberFormat="1" applyFont="1" applyFill="1" applyBorder="1"/>
    <xf numFmtId="178" fontId="5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179" fontId="4" fillId="0" borderId="0" xfId="0" applyNumberFormat="1" applyFont="1" applyFill="1"/>
    <xf numFmtId="0" fontId="4" fillId="0" borderId="0" xfId="0" applyFont="1" applyFill="1"/>
    <xf numFmtId="0" fontId="8" fillId="0" borderId="0" xfId="0" applyFont="1" applyFill="1" applyBorder="1"/>
    <xf numFmtId="0" fontId="7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76" fontId="5" fillId="0" borderId="3" xfId="0" applyNumberFormat="1" applyFont="1" applyFill="1" applyBorder="1"/>
    <xf numFmtId="180" fontId="5" fillId="0" borderId="3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179" fontId="5" fillId="0" borderId="3" xfId="0" applyNumberFormat="1" applyFont="1" applyFill="1" applyBorder="1"/>
    <xf numFmtId="0" fontId="13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4" fillId="0" borderId="3" xfId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4" fillId="0" borderId="3" xfId="1" applyFill="1" applyBorder="1" applyAlignment="1">
      <alignment horizontal="center" vertical="center"/>
    </xf>
    <xf numFmtId="49" fontId="15" fillId="0" borderId="0" xfId="4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/>
    </xf>
    <xf numFmtId="49" fontId="13" fillId="0" borderId="3" xfId="4" applyNumberFormat="1" applyFont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/>
    <xf numFmtId="177" fontId="5" fillId="0" borderId="3" xfId="0" applyNumberFormat="1" applyFont="1" applyFill="1" applyBorder="1"/>
    <xf numFmtId="177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76" fontId="5" fillId="0" borderId="8" xfId="0" applyNumberFormat="1" applyFont="1" applyFill="1" applyBorder="1"/>
    <xf numFmtId="176" fontId="5" fillId="0" borderId="0" xfId="0" applyNumberFormat="1" applyFont="1" applyFill="1" applyBorder="1" applyAlignment="1">
      <alignment horizontal="left"/>
    </xf>
    <xf numFmtId="176" fontId="5" fillId="0" borderId="12" xfId="0" applyNumberFormat="1" applyFont="1" applyFill="1" applyBorder="1" applyAlignment="1">
      <alignment horizontal="left"/>
    </xf>
    <xf numFmtId="49" fontId="19" fillId="0" borderId="11" xfId="0" applyNumberFormat="1" applyFont="1" applyFill="1" applyBorder="1" applyAlignment="1">
      <alignment horizontal="left" vertical="center"/>
    </xf>
    <xf numFmtId="176" fontId="19" fillId="0" borderId="0" xfId="0" applyNumberFormat="1" applyFont="1" applyFill="1" applyBorder="1" applyAlignment="1">
      <alignment horizontal="left" vertical="center"/>
    </xf>
    <xf numFmtId="176" fontId="19" fillId="0" borderId="11" xfId="0" applyNumberFormat="1" applyFont="1" applyFill="1" applyBorder="1" applyAlignment="1">
      <alignment horizontal="left" vertical="center"/>
    </xf>
    <xf numFmtId="176" fontId="19" fillId="0" borderId="14" xfId="0" applyNumberFormat="1" applyFont="1" applyFill="1" applyBorder="1" applyAlignment="1">
      <alignment horizontal="left" vertical="center"/>
    </xf>
    <xf numFmtId="176" fontId="20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left" vertical="center"/>
    </xf>
    <xf numFmtId="176" fontId="19" fillId="0" borderId="0" xfId="0" applyNumberFormat="1" applyFont="1" applyFill="1" applyBorder="1" applyAlignment="1">
      <alignment horizontal="center"/>
    </xf>
    <xf numFmtId="182" fontId="5" fillId="0" borderId="3" xfId="0" applyNumberFormat="1" applyFont="1" applyFill="1" applyBorder="1" applyAlignment="1"/>
    <xf numFmtId="176" fontId="6" fillId="0" borderId="13" xfId="0" applyNumberFormat="1" applyFont="1" applyFill="1" applyBorder="1" applyAlignment="1">
      <alignment horizontal="left"/>
    </xf>
    <xf numFmtId="176" fontId="6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left"/>
    </xf>
    <xf numFmtId="1" fontId="6" fillId="0" borderId="13" xfId="0" applyNumberFormat="1" applyFont="1" applyFill="1" applyBorder="1" applyAlignment="1">
      <alignment horizontal="left"/>
    </xf>
    <xf numFmtId="0" fontId="9" fillId="0" borderId="4" xfId="3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49" fontId="12" fillId="0" borderId="3" xfId="3" applyNumberFormat="1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178" fontId="12" fillId="0" borderId="3" xfId="3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79" fontId="12" fillId="0" borderId="3" xfId="0" applyNumberFormat="1" applyFont="1" applyFill="1" applyBorder="1" applyAlignment="1">
      <alignment horizontal="center" vertical="center"/>
    </xf>
    <xf numFmtId="0" fontId="21" fillId="0" borderId="0" xfId="3" applyFont="1" applyAlignment="1">
      <alignment horizontal="left" vertical="center"/>
    </xf>
    <xf numFmtId="177" fontId="6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right"/>
    </xf>
    <xf numFmtId="177" fontId="5" fillId="0" borderId="3" xfId="0" applyNumberFormat="1" applyFont="1" applyBorder="1" applyAlignment="1">
      <alignment horizontal="right"/>
    </xf>
    <xf numFmtId="49" fontId="6" fillId="0" borderId="12" xfId="0" applyNumberFormat="1" applyFont="1" applyFill="1" applyBorder="1" applyAlignment="1">
      <alignment horizontal="left"/>
    </xf>
    <xf numFmtId="176" fontId="6" fillId="0" borderId="12" xfId="0" applyNumberFormat="1" applyFont="1" applyFill="1" applyBorder="1" applyAlignment="1">
      <alignment horizontal="left"/>
    </xf>
    <xf numFmtId="177" fontId="6" fillId="0" borderId="12" xfId="0" applyNumberFormat="1" applyFont="1" applyFill="1" applyBorder="1" applyAlignment="1">
      <alignment horizontal="left"/>
    </xf>
    <xf numFmtId="179" fontId="6" fillId="0" borderId="12" xfId="0" applyNumberFormat="1" applyFont="1" applyFill="1" applyBorder="1" applyAlignment="1">
      <alignment horizontal="left"/>
    </xf>
    <xf numFmtId="49" fontId="23" fillId="0" borderId="3" xfId="4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right"/>
    </xf>
    <xf numFmtId="179" fontId="5" fillId="0" borderId="15" xfId="0" applyNumberFormat="1" applyFont="1" applyFill="1" applyBorder="1" applyAlignment="1">
      <alignment horizontal="right"/>
    </xf>
    <xf numFmtId="49" fontId="16" fillId="0" borderId="0" xfId="4" applyNumberFormat="1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/>
    <xf numFmtId="49" fontId="13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Fill="1" applyBorder="1"/>
    <xf numFmtId="0" fontId="13" fillId="0" borderId="15" xfId="1" applyFont="1" applyFill="1" applyBorder="1" applyAlignment="1">
      <alignment horizontal="center" vertical="center"/>
    </xf>
    <xf numFmtId="1" fontId="5" fillId="0" borderId="15" xfId="0" applyNumberFormat="1" applyFont="1" applyFill="1" applyBorder="1"/>
    <xf numFmtId="49" fontId="25" fillId="0" borderId="3" xfId="0" applyNumberFormat="1" applyFont="1" applyBorder="1" applyAlignment="1">
      <alignment horizontal="center" vertical="center"/>
    </xf>
    <xf numFmtId="49" fontId="25" fillId="0" borderId="3" xfId="4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0" fontId="4" fillId="0" borderId="15" xfId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right"/>
    </xf>
    <xf numFmtId="2" fontId="5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/>
    <xf numFmtId="183" fontId="5" fillId="0" borderId="3" xfId="0" applyNumberFormat="1" applyFont="1" applyFill="1" applyBorder="1" applyAlignment="1">
      <alignment horizontal="right"/>
    </xf>
    <xf numFmtId="0" fontId="4" fillId="0" borderId="15" xfId="1" applyBorder="1" applyAlignment="1">
      <alignment horizontal="center" vertical="center"/>
    </xf>
    <xf numFmtId="183" fontId="5" fillId="0" borderId="3" xfId="0" applyNumberFormat="1" applyFont="1" applyFill="1" applyBorder="1"/>
    <xf numFmtId="2" fontId="5" fillId="0" borderId="15" xfId="0" applyNumberFormat="1" applyFont="1" applyFill="1" applyBorder="1" applyAlignment="1">
      <alignment horizontal="right"/>
    </xf>
    <xf numFmtId="183" fontId="5" fillId="0" borderId="15" xfId="0" applyNumberFormat="1" applyFont="1" applyFill="1" applyBorder="1"/>
    <xf numFmtId="0" fontId="5" fillId="0" borderId="15" xfId="0" applyNumberFormat="1" applyFont="1" applyFill="1" applyBorder="1" applyAlignment="1">
      <alignment horizontal="right"/>
    </xf>
    <xf numFmtId="183" fontId="5" fillId="0" borderId="15" xfId="0" applyNumberFormat="1" applyFont="1" applyFill="1" applyBorder="1" applyAlignment="1">
      <alignment horizontal="right"/>
    </xf>
    <xf numFmtId="182" fontId="5" fillId="0" borderId="15" xfId="0" applyNumberFormat="1" applyFont="1" applyFill="1" applyBorder="1" applyAlignment="1"/>
    <xf numFmtId="182" fontId="5" fillId="0" borderId="12" xfId="0" applyNumberFormat="1" applyFont="1" applyFill="1" applyBorder="1" applyAlignment="1"/>
    <xf numFmtId="179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Border="1" applyAlignment="1">
      <alignment horizontal="right"/>
    </xf>
    <xf numFmtId="176" fontId="19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176" fontId="20" fillId="0" borderId="9" xfId="0" applyNumberFormat="1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82" fontId="5" fillId="0" borderId="9" xfId="0" applyNumberFormat="1" applyFont="1" applyFill="1" applyBorder="1" applyAlignment="1">
      <alignment horizontal="right"/>
    </xf>
    <xf numFmtId="182" fontId="5" fillId="0" borderId="16" xfId="0" applyNumberFormat="1" applyFont="1" applyFill="1" applyBorder="1" applyAlignment="1">
      <alignment horizontal="right"/>
    </xf>
    <xf numFmtId="182" fontId="5" fillId="0" borderId="10" xfId="0" applyNumberFormat="1" applyFont="1" applyFill="1" applyBorder="1" applyAlignment="1">
      <alignment horizontal="right"/>
    </xf>
    <xf numFmtId="0" fontId="20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77" fontId="5" fillId="0" borderId="9" xfId="0" applyNumberFormat="1" applyFont="1" applyFill="1" applyBorder="1" applyAlignment="1">
      <alignment horizontal="right"/>
    </xf>
    <xf numFmtId="177" fontId="5" fillId="0" borderId="16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0" fontId="21" fillId="0" borderId="0" xfId="3" applyFont="1" applyAlignment="1">
      <alignment horizontal="left" vertical="center"/>
    </xf>
    <xf numFmtId="0" fontId="9" fillId="0" borderId="4" xfId="3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</cellXfs>
  <cellStyles count="10">
    <cellStyle name="標準" xfId="0" builtinId="0"/>
    <cellStyle name="標準 2" xfId="1" xr:uid="{00000000-0005-0000-0000-000001000000}"/>
    <cellStyle name="標準 3" xfId="6" xr:uid="{00000000-0005-0000-0000-000002000000}"/>
    <cellStyle name="標準 3 2" xfId="7" xr:uid="{00000000-0005-0000-0000-000003000000}"/>
    <cellStyle name="標準 3 3" xfId="8" xr:uid="{00000000-0005-0000-0000-000004000000}"/>
    <cellStyle name="標準 4" xfId="5" xr:uid="{00000000-0005-0000-0000-000005000000}"/>
    <cellStyle name="標準 4 2" xfId="9" xr:uid="{00000000-0005-0000-0000-000006000000}"/>
    <cellStyle name="標準 5" xfId="2" xr:uid="{00000000-0005-0000-0000-000007000000}"/>
    <cellStyle name="標準_Sheet1" xfId="4" xr:uid="{00000000-0005-0000-0000-000008000000}"/>
    <cellStyle name="標準_オープン1・２年" xfId="3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kays0601@yahoo.co.jp" TargetMode="External"/><Relationship Id="rId2" Type="http://schemas.openxmlformats.org/officeDocument/2006/relationships/hyperlink" Target="mailto:cxxfm@yahoo.co.jp" TargetMode="External"/><Relationship Id="rId1" Type="http://schemas.openxmlformats.org/officeDocument/2006/relationships/hyperlink" Target="mailto:httokuda@lilac.ocn.ne.jp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httokuda@lilac.ocn.ne.jp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kays0601@yahoo.co.jp" TargetMode="External"/><Relationship Id="rId2" Type="http://schemas.openxmlformats.org/officeDocument/2006/relationships/hyperlink" Target="mailto:komaki-h@amigo2.ne.jp" TargetMode="External"/><Relationship Id="rId1" Type="http://schemas.openxmlformats.org/officeDocument/2006/relationships/hyperlink" Target="mailto:httokuda@lilac.ocn.ne.jp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httokuda@lilac.ocn.ne.jp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httokuda@lilac.ocn.ne.jp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httokuda@lilac.ocn.ne.jp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K43"/>
  <sheetViews>
    <sheetView topLeftCell="A16" zoomScaleNormal="100" workbookViewId="0">
      <selection activeCell="C33" sqref="C33"/>
    </sheetView>
  </sheetViews>
  <sheetFormatPr baseColWidth="10" defaultColWidth="9" defaultRowHeight="17"/>
  <cols>
    <col min="1" max="1" width="5" style="5" customWidth="1"/>
    <col min="2" max="2" width="7.5" style="5" customWidth="1"/>
    <col min="3" max="3" width="15.6640625" style="5" customWidth="1"/>
    <col min="4" max="4" width="25" style="5" customWidth="1"/>
    <col min="5" max="5" width="10" style="28" customWidth="1"/>
    <col min="6" max="11" width="10" style="5" customWidth="1"/>
    <col min="12" max="16384" width="9" style="5"/>
  </cols>
  <sheetData>
    <row r="1" spans="1:11">
      <c r="B1" s="128" t="s">
        <v>25</v>
      </c>
      <c r="C1" s="129"/>
      <c r="D1" s="129"/>
      <c r="E1" s="129"/>
    </row>
    <row r="2" spans="1:11">
      <c r="B2" s="67"/>
      <c r="C2" s="56"/>
      <c r="D2" s="56"/>
      <c r="E2" s="56"/>
    </row>
    <row r="4" spans="1:11">
      <c r="A4" s="130" t="s">
        <v>24</v>
      </c>
      <c r="B4" s="131"/>
      <c r="E4" s="66"/>
      <c r="G4" s="62"/>
      <c r="I4" s="62"/>
      <c r="K4" s="62"/>
    </row>
    <row r="5" spans="1:11">
      <c r="A5" s="65"/>
      <c r="B5" s="65"/>
      <c r="E5" s="61" t="s">
        <v>23</v>
      </c>
      <c r="F5" s="58"/>
      <c r="G5" s="62" t="s">
        <v>4</v>
      </c>
      <c r="I5" s="63" t="s">
        <v>5</v>
      </c>
      <c r="J5" s="58"/>
      <c r="K5" s="64" t="s">
        <v>6</v>
      </c>
    </row>
    <row r="6" spans="1:11">
      <c r="B6" s="59" t="s">
        <v>7</v>
      </c>
      <c r="C6" s="59" t="s">
        <v>8</v>
      </c>
      <c r="D6" s="59" t="s">
        <v>9</v>
      </c>
      <c r="E6" s="92" t="s">
        <v>10</v>
      </c>
      <c r="F6" s="69" t="s">
        <v>11</v>
      </c>
      <c r="G6" s="93" t="s">
        <v>12</v>
      </c>
      <c r="H6" s="70" t="s">
        <v>11</v>
      </c>
      <c r="I6" s="93" t="s">
        <v>13</v>
      </c>
      <c r="J6" s="69" t="s">
        <v>11</v>
      </c>
      <c r="K6" s="60"/>
    </row>
    <row r="7" spans="1:11" ht="17.25" customHeight="1">
      <c r="A7" s="39">
        <v>1</v>
      </c>
      <c r="B7" s="50" t="s">
        <v>50</v>
      </c>
      <c r="C7" s="43" t="s">
        <v>531</v>
      </c>
      <c r="D7" s="43" t="s">
        <v>333</v>
      </c>
      <c r="E7" s="68">
        <v>7.9</v>
      </c>
      <c r="F7" s="31">
        <f t="shared" ref="F7:F42" si="0">ROUND(25.4347*(25.5-E7*2.1)^1.34,0)</f>
        <v>477</v>
      </c>
      <c r="G7" s="17">
        <v>3.3</v>
      </c>
      <c r="H7" s="31">
        <f t="shared" ref="H7:H42" si="1">ROUND(0.14354*(100*G7-1.77)^1.385,0)</f>
        <v>438</v>
      </c>
      <c r="I7" s="18">
        <v>40.4</v>
      </c>
      <c r="J7" s="31">
        <f t="shared" ref="J7:J42" si="2">ROUND(10.14*(I7-3)^1.02,0)</f>
        <v>408</v>
      </c>
      <c r="K7" s="31">
        <f t="shared" ref="K7:K42" si="3">ROUND(F7+H7+J7,0)</f>
        <v>1323</v>
      </c>
    </row>
    <row r="8" spans="1:11" ht="17.25" customHeight="1">
      <c r="A8" s="39">
        <v>2</v>
      </c>
      <c r="B8" s="50" t="s">
        <v>68</v>
      </c>
      <c r="C8" s="43" t="s">
        <v>532</v>
      </c>
      <c r="D8" s="43" t="s">
        <v>341</v>
      </c>
      <c r="E8" s="68">
        <v>8.3000000000000007</v>
      </c>
      <c r="F8" s="31">
        <f t="shared" si="0"/>
        <v>417</v>
      </c>
      <c r="G8" s="17">
        <v>3.43</v>
      </c>
      <c r="H8" s="31">
        <f t="shared" si="1"/>
        <v>463</v>
      </c>
      <c r="I8" s="18">
        <v>22</v>
      </c>
      <c r="J8" s="31">
        <f t="shared" si="2"/>
        <v>204</v>
      </c>
      <c r="K8" s="31">
        <f t="shared" si="3"/>
        <v>1084</v>
      </c>
    </row>
    <row r="9" spans="1:11" ht="17.25" customHeight="1">
      <c r="A9" s="39">
        <v>3</v>
      </c>
      <c r="B9" s="50" t="s">
        <v>38</v>
      </c>
      <c r="C9" s="43" t="s">
        <v>533</v>
      </c>
      <c r="D9" s="44" t="s">
        <v>338</v>
      </c>
      <c r="E9" s="68">
        <v>8.8000000000000007</v>
      </c>
      <c r="F9" s="31">
        <f t="shared" si="0"/>
        <v>346</v>
      </c>
      <c r="G9" s="17">
        <v>3.19</v>
      </c>
      <c r="H9" s="31">
        <f t="shared" si="1"/>
        <v>418</v>
      </c>
      <c r="I9" s="18">
        <v>32.25</v>
      </c>
      <c r="J9" s="31">
        <f t="shared" si="2"/>
        <v>317</v>
      </c>
      <c r="K9" s="31">
        <f t="shared" si="3"/>
        <v>1081</v>
      </c>
    </row>
    <row r="10" spans="1:11" ht="17.25" customHeight="1">
      <c r="A10" s="39">
        <v>4</v>
      </c>
      <c r="B10" s="50" t="s">
        <v>39</v>
      </c>
      <c r="C10" s="44" t="s">
        <v>534</v>
      </c>
      <c r="D10" s="44" t="s">
        <v>333</v>
      </c>
      <c r="E10" s="68">
        <v>8.5</v>
      </c>
      <c r="F10" s="31">
        <f t="shared" si="0"/>
        <v>389</v>
      </c>
      <c r="G10" s="17">
        <v>2.92</v>
      </c>
      <c r="H10" s="31">
        <f t="shared" si="1"/>
        <v>370</v>
      </c>
      <c r="I10" s="18">
        <v>28.1</v>
      </c>
      <c r="J10" s="31">
        <f t="shared" si="2"/>
        <v>271</v>
      </c>
      <c r="K10" s="31">
        <f t="shared" si="3"/>
        <v>1030</v>
      </c>
    </row>
    <row r="11" spans="1:11" ht="17.25" customHeight="1">
      <c r="A11" s="39">
        <v>5</v>
      </c>
      <c r="B11" s="50" t="s">
        <v>48</v>
      </c>
      <c r="C11" s="43" t="s">
        <v>535</v>
      </c>
      <c r="D11" s="43" t="s">
        <v>354</v>
      </c>
      <c r="E11" s="68">
        <v>8.8000000000000007</v>
      </c>
      <c r="F11" s="31">
        <f t="shared" si="0"/>
        <v>346</v>
      </c>
      <c r="G11" s="17">
        <v>3.08</v>
      </c>
      <c r="H11" s="31">
        <f t="shared" si="1"/>
        <v>398</v>
      </c>
      <c r="I11" s="18">
        <v>28.32</v>
      </c>
      <c r="J11" s="31">
        <f t="shared" si="2"/>
        <v>274</v>
      </c>
      <c r="K11" s="31">
        <f t="shared" si="3"/>
        <v>1018</v>
      </c>
    </row>
    <row r="12" spans="1:11" ht="17.25" customHeight="1">
      <c r="A12" s="39">
        <v>6</v>
      </c>
      <c r="B12" s="50" t="s">
        <v>42</v>
      </c>
      <c r="C12" s="43" t="s">
        <v>536</v>
      </c>
      <c r="D12" s="43" t="s">
        <v>43</v>
      </c>
      <c r="E12" s="124">
        <v>8.6999999999999993</v>
      </c>
      <c r="F12" s="31">
        <f t="shared" si="0"/>
        <v>360</v>
      </c>
      <c r="G12" s="17">
        <v>3.02</v>
      </c>
      <c r="H12" s="31">
        <f t="shared" si="1"/>
        <v>387</v>
      </c>
      <c r="I12" s="18">
        <v>24.6</v>
      </c>
      <c r="J12" s="31">
        <f t="shared" si="2"/>
        <v>233</v>
      </c>
      <c r="K12" s="31">
        <f t="shared" si="3"/>
        <v>980</v>
      </c>
    </row>
    <row r="13" spans="1:11" ht="17.25" customHeight="1">
      <c r="A13" s="39">
        <v>7</v>
      </c>
      <c r="B13" s="50" t="s">
        <v>171</v>
      </c>
      <c r="C13" s="43" t="s">
        <v>537</v>
      </c>
      <c r="D13" s="43" t="s">
        <v>346</v>
      </c>
      <c r="E13" s="125">
        <v>8.8000000000000007</v>
      </c>
      <c r="F13" s="31">
        <f t="shared" si="0"/>
        <v>346</v>
      </c>
      <c r="G13" s="17">
        <v>2.87</v>
      </c>
      <c r="H13" s="31">
        <f t="shared" si="1"/>
        <v>361</v>
      </c>
      <c r="I13" s="18">
        <v>24.38</v>
      </c>
      <c r="J13" s="31">
        <f t="shared" si="2"/>
        <v>230</v>
      </c>
      <c r="K13" s="31">
        <f t="shared" si="3"/>
        <v>937</v>
      </c>
    </row>
    <row r="14" spans="1:11" ht="17.25" customHeight="1">
      <c r="A14" s="39">
        <v>8</v>
      </c>
      <c r="B14" s="50" t="s">
        <v>170</v>
      </c>
      <c r="C14" s="43" t="s">
        <v>538</v>
      </c>
      <c r="D14" s="43" t="s">
        <v>346</v>
      </c>
      <c r="E14" s="68">
        <v>9</v>
      </c>
      <c r="F14" s="31">
        <f t="shared" si="0"/>
        <v>319</v>
      </c>
      <c r="G14" s="17">
        <v>2.73</v>
      </c>
      <c r="H14" s="31">
        <f t="shared" si="1"/>
        <v>337</v>
      </c>
      <c r="I14" s="18">
        <v>27.5</v>
      </c>
      <c r="J14" s="31">
        <f t="shared" si="2"/>
        <v>265</v>
      </c>
      <c r="K14" s="31">
        <f t="shared" si="3"/>
        <v>921</v>
      </c>
    </row>
    <row r="15" spans="1:11" ht="17.25" customHeight="1">
      <c r="A15" s="39">
        <v>9</v>
      </c>
      <c r="B15" s="50" t="s">
        <v>40</v>
      </c>
      <c r="C15" s="43" t="s">
        <v>539</v>
      </c>
      <c r="D15" s="43" t="s">
        <v>361</v>
      </c>
      <c r="E15" s="68">
        <v>9.1999999999999993</v>
      </c>
      <c r="F15" s="31">
        <f t="shared" si="0"/>
        <v>292</v>
      </c>
      <c r="G15" s="17">
        <v>2.95</v>
      </c>
      <c r="H15" s="31">
        <f t="shared" si="1"/>
        <v>375</v>
      </c>
      <c r="I15" s="18">
        <v>26.18</v>
      </c>
      <c r="J15" s="31">
        <f t="shared" si="2"/>
        <v>250</v>
      </c>
      <c r="K15" s="31">
        <f t="shared" si="3"/>
        <v>917</v>
      </c>
    </row>
    <row r="16" spans="1:11" ht="17.25" customHeight="1">
      <c r="A16" s="39">
        <v>10</v>
      </c>
      <c r="B16" s="50" t="s">
        <v>51</v>
      </c>
      <c r="C16" s="43" t="s">
        <v>540</v>
      </c>
      <c r="D16" s="43" t="s">
        <v>361</v>
      </c>
      <c r="E16" s="68">
        <v>9.4</v>
      </c>
      <c r="F16" s="31">
        <f t="shared" si="0"/>
        <v>266</v>
      </c>
      <c r="G16" s="17">
        <v>2.74</v>
      </c>
      <c r="H16" s="31">
        <f t="shared" si="1"/>
        <v>338</v>
      </c>
      <c r="I16" s="18">
        <v>28.66</v>
      </c>
      <c r="J16" s="31">
        <f t="shared" si="2"/>
        <v>278</v>
      </c>
      <c r="K16" s="31">
        <f t="shared" si="3"/>
        <v>882</v>
      </c>
    </row>
    <row r="17" spans="1:11" ht="17.25" customHeight="1">
      <c r="A17" s="39">
        <v>11</v>
      </c>
      <c r="B17" s="50" t="s">
        <v>65</v>
      </c>
      <c r="C17" s="43" t="s">
        <v>541</v>
      </c>
      <c r="D17" s="43" t="s">
        <v>43</v>
      </c>
      <c r="E17" s="124">
        <v>9.1</v>
      </c>
      <c r="F17" s="31">
        <f t="shared" si="0"/>
        <v>305</v>
      </c>
      <c r="G17" s="17">
        <v>2.96</v>
      </c>
      <c r="H17" s="31">
        <f t="shared" si="1"/>
        <v>377</v>
      </c>
      <c r="I17" s="18">
        <v>21.02</v>
      </c>
      <c r="J17" s="31">
        <f t="shared" si="2"/>
        <v>194</v>
      </c>
      <c r="K17" s="31">
        <f t="shared" si="3"/>
        <v>876</v>
      </c>
    </row>
    <row r="18" spans="1:11" ht="17.25" customHeight="1">
      <c r="A18" s="39">
        <v>12</v>
      </c>
      <c r="B18" s="50" t="s">
        <v>52</v>
      </c>
      <c r="C18" s="44" t="s">
        <v>542</v>
      </c>
      <c r="D18" s="44" t="s">
        <v>348</v>
      </c>
      <c r="E18" s="125">
        <v>9</v>
      </c>
      <c r="F18" s="31">
        <f t="shared" si="0"/>
        <v>319</v>
      </c>
      <c r="G18" s="17">
        <v>2.79</v>
      </c>
      <c r="H18" s="31">
        <f t="shared" si="1"/>
        <v>347</v>
      </c>
      <c r="I18" s="18">
        <v>20.59</v>
      </c>
      <c r="J18" s="31">
        <f t="shared" si="2"/>
        <v>189</v>
      </c>
      <c r="K18" s="31">
        <f t="shared" si="3"/>
        <v>855</v>
      </c>
    </row>
    <row r="19" spans="1:11" ht="17.25" customHeight="1">
      <c r="A19" s="39">
        <v>13</v>
      </c>
      <c r="B19" s="50" t="s">
        <v>60</v>
      </c>
      <c r="C19" s="43" t="s">
        <v>543</v>
      </c>
      <c r="D19" s="43" t="s">
        <v>361</v>
      </c>
      <c r="E19" s="68">
        <v>9</v>
      </c>
      <c r="F19" s="31">
        <f t="shared" si="0"/>
        <v>319</v>
      </c>
      <c r="G19" s="17">
        <v>2.77</v>
      </c>
      <c r="H19" s="31">
        <f t="shared" si="1"/>
        <v>344</v>
      </c>
      <c r="I19" s="18">
        <v>20.38</v>
      </c>
      <c r="J19" s="31">
        <f t="shared" si="2"/>
        <v>187</v>
      </c>
      <c r="K19" s="31">
        <f t="shared" si="3"/>
        <v>850</v>
      </c>
    </row>
    <row r="20" spans="1:11" ht="17.25" customHeight="1">
      <c r="A20" s="39">
        <v>14</v>
      </c>
      <c r="B20" s="50" t="s">
        <v>49</v>
      </c>
      <c r="C20" s="43" t="s">
        <v>544</v>
      </c>
      <c r="D20" s="43" t="s">
        <v>43</v>
      </c>
      <c r="E20" s="68">
        <v>9</v>
      </c>
      <c r="F20" s="31">
        <f t="shared" si="0"/>
        <v>319</v>
      </c>
      <c r="G20" s="17">
        <v>2.52</v>
      </c>
      <c r="H20" s="31">
        <f t="shared" si="1"/>
        <v>301</v>
      </c>
      <c r="I20" s="18">
        <v>21.66</v>
      </c>
      <c r="J20" s="31">
        <f t="shared" si="2"/>
        <v>201</v>
      </c>
      <c r="K20" s="31">
        <f t="shared" si="3"/>
        <v>821</v>
      </c>
    </row>
    <row r="21" spans="1:11" ht="17.25" customHeight="1">
      <c r="A21" s="39">
        <v>15</v>
      </c>
      <c r="B21" s="50" t="s">
        <v>58</v>
      </c>
      <c r="C21" s="44" t="s">
        <v>546</v>
      </c>
      <c r="D21" s="44" t="s">
        <v>43</v>
      </c>
      <c r="E21" s="68">
        <v>9</v>
      </c>
      <c r="F21" s="31">
        <f>ROUND(25.4347*(25.5-E21*2.1)^1.34,0)</f>
        <v>319</v>
      </c>
      <c r="G21" s="17">
        <v>2.4900000000000002</v>
      </c>
      <c r="H21" s="31">
        <f>ROUND(0.14354*(100*G21-1.77)^1.385,0)</f>
        <v>296</v>
      </c>
      <c r="I21" s="18">
        <v>21.8</v>
      </c>
      <c r="J21" s="31">
        <f>ROUND(10.14*(I21-3)^1.02,0)</f>
        <v>202</v>
      </c>
      <c r="K21" s="31">
        <f>ROUND(F21+H21+J21,0)</f>
        <v>817</v>
      </c>
    </row>
    <row r="22" spans="1:11" ht="17.25" customHeight="1">
      <c r="A22" s="39">
        <v>15</v>
      </c>
      <c r="B22" s="50" t="s">
        <v>54</v>
      </c>
      <c r="C22" s="43" t="s">
        <v>545</v>
      </c>
      <c r="D22" s="43" t="s">
        <v>43</v>
      </c>
      <c r="E22" s="124">
        <v>9.3000000000000007</v>
      </c>
      <c r="F22" s="31">
        <f>ROUND(25.4347*(25.5-E22*2.1)^1.34,0)</f>
        <v>279</v>
      </c>
      <c r="G22" s="17">
        <v>2.65</v>
      </c>
      <c r="H22" s="31">
        <f>ROUND(0.14354*(100*G22-1.77)^1.385,0)</f>
        <v>323</v>
      </c>
      <c r="I22" s="18">
        <v>23.01</v>
      </c>
      <c r="J22" s="31">
        <f>ROUND(10.14*(I22-3)^1.02,0)</f>
        <v>215</v>
      </c>
      <c r="K22" s="31">
        <f>ROUND(F22+H22+J22,0)</f>
        <v>817</v>
      </c>
    </row>
    <row r="23" spans="1:11" ht="17.25" customHeight="1">
      <c r="A23" s="39">
        <v>17</v>
      </c>
      <c r="B23" s="50" t="s">
        <v>41</v>
      </c>
      <c r="C23" s="43" t="s">
        <v>547</v>
      </c>
      <c r="D23" s="43" t="s">
        <v>354</v>
      </c>
      <c r="E23" s="125">
        <v>9.8000000000000007</v>
      </c>
      <c r="F23" s="31">
        <f t="shared" si="0"/>
        <v>215</v>
      </c>
      <c r="G23" s="17">
        <v>2.65</v>
      </c>
      <c r="H23" s="31">
        <f t="shared" si="1"/>
        <v>323</v>
      </c>
      <c r="I23" s="18">
        <v>26.57</v>
      </c>
      <c r="J23" s="31">
        <f t="shared" si="2"/>
        <v>255</v>
      </c>
      <c r="K23" s="31">
        <f t="shared" si="3"/>
        <v>793</v>
      </c>
    </row>
    <row r="24" spans="1:11" ht="17.25" customHeight="1">
      <c r="A24" s="39">
        <v>18</v>
      </c>
      <c r="B24" s="50" t="s">
        <v>56</v>
      </c>
      <c r="C24" s="43" t="s">
        <v>548</v>
      </c>
      <c r="D24" s="43" t="s">
        <v>336</v>
      </c>
      <c r="E24" s="68">
        <v>9.6999999999999993</v>
      </c>
      <c r="F24" s="31">
        <f t="shared" si="0"/>
        <v>228</v>
      </c>
      <c r="G24" s="17">
        <v>2.4500000000000002</v>
      </c>
      <c r="H24" s="31">
        <f t="shared" si="1"/>
        <v>289</v>
      </c>
      <c r="I24" s="18">
        <v>24.74</v>
      </c>
      <c r="J24" s="31">
        <f t="shared" si="2"/>
        <v>234</v>
      </c>
      <c r="K24" s="31">
        <f t="shared" si="3"/>
        <v>751</v>
      </c>
    </row>
    <row r="25" spans="1:11" ht="17.25" customHeight="1">
      <c r="A25" s="39">
        <v>19</v>
      </c>
      <c r="B25" s="50" t="s">
        <v>61</v>
      </c>
      <c r="C25" s="43" t="s">
        <v>549</v>
      </c>
      <c r="D25" s="43" t="s">
        <v>333</v>
      </c>
      <c r="E25" s="68">
        <v>9.3000000000000007</v>
      </c>
      <c r="F25" s="31">
        <f t="shared" si="0"/>
        <v>279</v>
      </c>
      <c r="G25" s="17">
        <v>2.66</v>
      </c>
      <c r="H25" s="31">
        <f t="shared" si="1"/>
        <v>325</v>
      </c>
      <c r="I25" s="18">
        <v>15.14</v>
      </c>
      <c r="J25" s="31">
        <f t="shared" si="2"/>
        <v>129</v>
      </c>
      <c r="K25" s="31">
        <f t="shared" si="3"/>
        <v>733</v>
      </c>
    </row>
    <row r="26" spans="1:11" ht="17.25" customHeight="1">
      <c r="A26" s="39">
        <v>20</v>
      </c>
      <c r="B26" s="50" t="s">
        <v>45</v>
      </c>
      <c r="C26" s="43" t="s">
        <v>550</v>
      </c>
      <c r="D26" s="43" t="s">
        <v>338</v>
      </c>
      <c r="E26" s="68">
        <v>9.6</v>
      </c>
      <c r="F26" s="31">
        <f t="shared" si="0"/>
        <v>240</v>
      </c>
      <c r="G26" s="17">
        <v>2.1</v>
      </c>
      <c r="H26" s="31">
        <f t="shared" si="1"/>
        <v>233</v>
      </c>
      <c r="I26" s="18">
        <v>26.01</v>
      </c>
      <c r="J26" s="31">
        <f t="shared" si="2"/>
        <v>248</v>
      </c>
      <c r="K26" s="31">
        <f t="shared" si="3"/>
        <v>721</v>
      </c>
    </row>
    <row r="27" spans="1:11" ht="17.25" customHeight="1">
      <c r="A27" s="39">
        <v>21</v>
      </c>
      <c r="B27" s="50" t="s">
        <v>44</v>
      </c>
      <c r="C27" s="43" t="s">
        <v>551</v>
      </c>
      <c r="D27" s="43" t="s">
        <v>336</v>
      </c>
      <c r="E27" s="124">
        <v>9.5</v>
      </c>
      <c r="F27" s="31">
        <f t="shared" si="0"/>
        <v>253</v>
      </c>
      <c r="G27" s="17">
        <v>2.31</v>
      </c>
      <c r="H27" s="31">
        <f t="shared" si="1"/>
        <v>267</v>
      </c>
      <c r="I27" s="18">
        <v>19.21</v>
      </c>
      <c r="J27" s="31">
        <f t="shared" si="2"/>
        <v>174</v>
      </c>
      <c r="K27" s="31">
        <f t="shared" si="3"/>
        <v>694</v>
      </c>
    </row>
    <row r="28" spans="1:11" ht="17.25" customHeight="1">
      <c r="A28" s="39">
        <v>22</v>
      </c>
      <c r="B28" s="50" t="s">
        <v>166</v>
      </c>
      <c r="C28" s="43" t="s">
        <v>552</v>
      </c>
      <c r="D28" s="43" t="s">
        <v>346</v>
      </c>
      <c r="E28" s="125">
        <v>9.3000000000000007</v>
      </c>
      <c r="F28" s="31">
        <f t="shared" si="0"/>
        <v>279</v>
      </c>
      <c r="G28" s="17">
        <v>2.4300000000000002</v>
      </c>
      <c r="H28" s="31">
        <f t="shared" si="1"/>
        <v>286</v>
      </c>
      <c r="I28" s="18">
        <v>13.05</v>
      </c>
      <c r="J28" s="31">
        <f t="shared" si="2"/>
        <v>107</v>
      </c>
      <c r="K28" s="31">
        <f t="shared" si="3"/>
        <v>672</v>
      </c>
    </row>
    <row r="29" spans="1:11" ht="17.25" customHeight="1">
      <c r="A29" s="39">
        <v>23</v>
      </c>
      <c r="B29" s="50" t="s">
        <v>46</v>
      </c>
      <c r="C29" s="44" t="s">
        <v>553</v>
      </c>
      <c r="D29" s="44" t="s">
        <v>333</v>
      </c>
      <c r="E29" s="68">
        <v>9.1999999999999993</v>
      </c>
      <c r="F29" s="31">
        <f t="shared" si="0"/>
        <v>292</v>
      </c>
      <c r="G29" s="17">
        <v>2.2200000000000002</v>
      </c>
      <c r="H29" s="31">
        <f t="shared" si="1"/>
        <v>252</v>
      </c>
      <c r="I29" s="18">
        <v>13.27</v>
      </c>
      <c r="J29" s="31">
        <f t="shared" si="2"/>
        <v>109</v>
      </c>
      <c r="K29" s="31">
        <f t="shared" si="3"/>
        <v>653</v>
      </c>
    </row>
    <row r="30" spans="1:11" ht="17.25" customHeight="1">
      <c r="A30" s="39">
        <v>24</v>
      </c>
      <c r="B30" s="50" t="s">
        <v>53</v>
      </c>
      <c r="C30" s="43" t="s">
        <v>554</v>
      </c>
      <c r="D30" s="43" t="s">
        <v>354</v>
      </c>
      <c r="E30" s="68">
        <v>10</v>
      </c>
      <c r="F30" s="31">
        <f t="shared" si="0"/>
        <v>191</v>
      </c>
      <c r="G30" s="17">
        <v>2.36</v>
      </c>
      <c r="H30" s="31">
        <f t="shared" si="1"/>
        <v>275</v>
      </c>
      <c r="I30" s="18">
        <v>19.79</v>
      </c>
      <c r="J30" s="31">
        <f t="shared" si="2"/>
        <v>180</v>
      </c>
      <c r="K30" s="31">
        <f t="shared" si="3"/>
        <v>646</v>
      </c>
    </row>
    <row r="31" spans="1:11" ht="17.25" customHeight="1">
      <c r="A31" s="39">
        <v>25</v>
      </c>
      <c r="B31" s="50" t="s">
        <v>59</v>
      </c>
      <c r="C31" s="43" t="s">
        <v>555</v>
      </c>
      <c r="D31" s="43" t="s">
        <v>341</v>
      </c>
      <c r="E31" s="68">
        <v>9.9</v>
      </c>
      <c r="F31" s="31">
        <f t="shared" si="0"/>
        <v>203</v>
      </c>
      <c r="G31" s="17">
        <v>2.16</v>
      </c>
      <c r="H31" s="31">
        <f t="shared" si="1"/>
        <v>243</v>
      </c>
      <c r="I31" s="18">
        <v>18</v>
      </c>
      <c r="J31" s="31">
        <f t="shared" si="2"/>
        <v>161</v>
      </c>
      <c r="K31" s="31">
        <f t="shared" si="3"/>
        <v>607</v>
      </c>
    </row>
    <row r="32" spans="1:11" ht="17.25" customHeight="1">
      <c r="A32" s="39">
        <v>26</v>
      </c>
      <c r="B32" s="50" t="s">
        <v>66</v>
      </c>
      <c r="C32" s="44" t="s">
        <v>642</v>
      </c>
      <c r="D32" s="43"/>
      <c r="E32" s="124">
        <v>10</v>
      </c>
      <c r="F32" s="31">
        <f t="shared" si="0"/>
        <v>191</v>
      </c>
      <c r="G32" s="17">
        <v>2.06</v>
      </c>
      <c r="H32" s="31">
        <f t="shared" si="1"/>
        <v>227</v>
      </c>
      <c r="I32" s="18">
        <v>20.079999999999998</v>
      </c>
      <c r="J32" s="31">
        <f t="shared" si="2"/>
        <v>183</v>
      </c>
      <c r="K32" s="31">
        <f t="shared" si="3"/>
        <v>601</v>
      </c>
    </row>
    <row r="33" spans="1:11" ht="17.25" customHeight="1">
      <c r="A33" s="39">
        <v>27</v>
      </c>
      <c r="B33" s="50" t="s">
        <v>69</v>
      </c>
      <c r="C33" s="43" t="s">
        <v>556</v>
      </c>
      <c r="D33" s="43" t="s">
        <v>336</v>
      </c>
      <c r="E33" s="125">
        <v>10</v>
      </c>
      <c r="F33" s="31">
        <f t="shared" si="0"/>
        <v>191</v>
      </c>
      <c r="G33" s="17">
        <v>2.38</v>
      </c>
      <c r="H33" s="31">
        <f t="shared" si="1"/>
        <v>278</v>
      </c>
      <c r="I33" s="18">
        <v>14.63</v>
      </c>
      <c r="J33" s="31">
        <f t="shared" si="2"/>
        <v>124</v>
      </c>
      <c r="K33" s="31">
        <f t="shared" si="3"/>
        <v>593</v>
      </c>
    </row>
    <row r="34" spans="1:11" ht="17.25" customHeight="1">
      <c r="A34" s="39">
        <v>28</v>
      </c>
      <c r="B34" s="50" t="s">
        <v>67</v>
      </c>
      <c r="C34" s="43" t="s">
        <v>557</v>
      </c>
      <c r="D34" s="43" t="s">
        <v>341</v>
      </c>
      <c r="E34" s="68">
        <v>9.8000000000000007</v>
      </c>
      <c r="F34" s="31">
        <f t="shared" si="0"/>
        <v>215</v>
      </c>
      <c r="G34" s="17">
        <v>1.9</v>
      </c>
      <c r="H34" s="31">
        <f t="shared" si="1"/>
        <v>203</v>
      </c>
      <c r="I34" s="18">
        <v>14.7</v>
      </c>
      <c r="J34" s="31">
        <f t="shared" si="2"/>
        <v>125</v>
      </c>
      <c r="K34" s="31">
        <f t="shared" si="3"/>
        <v>543</v>
      </c>
    </row>
    <row r="35" spans="1:11" ht="17.25" customHeight="1">
      <c r="A35" s="39">
        <v>29</v>
      </c>
      <c r="B35" s="50" t="s">
        <v>62</v>
      </c>
      <c r="C35" s="43" t="s">
        <v>558</v>
      </c>
      <c r="D35" s="43" t="s">
        <v>393</v>
      </c>
      <c r="E35" s="68">
        <v>10.3</v>
      </c>
      <c r="F35" s="31">
        <f t="shared" si="0"/>
        <v>156</v>
      </c>
      <c r="G35" s="17">
        <v>2.27</v>
      </c>
      <c r="H35" s="31">
        <f t="shared" si="1"/>
        <v>260</v>
      </c>
      <c r="I35" s="18">
        <v>14.63</v>
      </c>
      <c r="J35" s="31">
        <f t="shared" si="2"/>
        <v>124</v>
      </c>
      <c r="K35" s="31">
        <f t="shared" si="3"/>
        <v>540</v>
      </c>
    </row>
    <row r="36" spans="1:11" ht="17.25" customHeight="1">
      <c r="A36" s="39">
        <v>30</v>
      </c>
      <c r="B36" s="50" t="s">
        <v>57</v>
      </c>
      <c r="C36" s="43" t="s">
        <v>559</v>
      </c>
      <c r="D36" s="43" t="s">
        <v>43</v>
      </c>
      <c r="E36" s="68">
        <v>9.9</v>
      </c>
      <c r="F36" s="31">
        <f t="shared" si="0"/>
        <v>203</v>
      </c>
      <c r="G36" s="17">
        <v>2.02</v>
      </c>
      <c r="H36" s="31">
        <f t="shared" si="1"/>
        <v>221</v>
      </c>
      <c r="I36" s="18">
        <v>11.4</v>
      </c>
      <c r="J36" s="31">
        <f t="shared" si="2"/>
        <v>89</v>
      </c>
      <c r="K36" s="31">
        <f t="shared" si="3"/>
        <v>513</v>
      </c>
    </row>
    <row r="37" spans="1:11">
      <c r="A37" s="39">
        <v>31</v>
      </c>
      <c r="B37" s="50" t="s">
        <v>167</v>
      </c>
      <c r="C37" s="43" t="s">
        <v>560</v>
      </c>
      <c r="D37" s="43" t="s">
        <v>346</v>
      </c>
      <c r="E37" s="124">
        <v>9.6</v>
      </c>
      <c r="F37" s="31">
        <f t="shared" si="0"/>
        <v>240</v>
      </c>
      <c r="G37" s="17">
        <v>1.86</v>
      </c>
      <c r="H37" s="31">
        <f t="shared" si="1"/>
        <v>197</v>
      </c>
      <c r="I37" s="18">
        <v>9.32</v>
      </c>
      <c r="J37" s="31">
        <f t="shared" si="2"/>
        <v>66</v>
      </c>
      <c r="K37" s="31">
        <f t="shared" si="3"/>
        <v>503</v>
      </c>
    </row>
    <row r="38" spans="1:11">
      <c r="A38" s="39">
        <v>32</v>
      </c>
      <c r="B38" s="50" t="s">
        <v>47</v>
      </c>
      <c r="C38" s="43" t="s">
        <v>561</v>
      </c>
      <c r="D38" s="43" t="s">
        <v>361</v>
      </c>
      <c r="E38" s="125">
        <v>9.6999999999999993</v>
      </c>
      <c r="F38" s="31">
        <f t="shared" si="0"/>
        <v>228</v>
      </c>
      <c r="G38" s="17">
        <v>1.81</v>
      </c>
      <c r="H38" s="31">
        <f t="shared" si="1"/>
        <v>190</v>
      </c>
      <c r="I38" s="18">
        <v>10.47</v>
      </c>
      <c r="J38" s="31">
        <f t="shared" si="2"/>
        <v>79</v>
      </c>
      <c r="K38" s="31">
        <f t="shared" si="3"/>
        <v>497</v>
      </c>
    </row>
    <row r="39" spans="1:11">
      <c r="A39" s="39">
        <v>33</v>
      </c>
      <c r="B39" s="50" t="s">
        <v>169</v>
      </c>
      <c r="C39" s="43" t="s">
        <v>562</v>
      </c>
      <c r="D39" s="43" t="s">
        <v>346</v>
      </c>
      <c r="E39" s="68">
        <v>10</v>
      </c>
      <c r="F39" s="31">
        <f t="shared" si="0"/>
        <v>191</v>
      </c>
      <c r="G39" s="17">
        <v>1.7</v>
      </c>
      <c r="H39" s="31">
        <f t="shared" si="1"/>
        <v>174</v>
      </c>
      <c r="I39" s="18">
        <v>14.42</v>
      </c>
      <c r="J39" s="31">
        <f t="shared" si="2"/>
        <v>122</v>
      </c>
      <c r="K39" s="31">
        <f t="shared" si="3"/>
        <v>487</v>
      </c>
    </row>
    <row r="40" spans="1:11">
      <c r="A40" s="39">
        <v>34</v>
      </c>
      <c r="B40" s="50" t="s">
        <v>63</v>
      </c>
      <c r="C40" s="43" t="s">
        <v>563</v>
      </c>
      <c r="D40" s="43" t="s">
        <v>43</v>
      </c>
      <c r="E40" s="68">
        <v>11</v>
      </c>
      <c r="F40" s="31">
        <f t="shared" si="0"/>
        <v>82</v>
      </c>
      <c r="G40" s="17">
        <v>1.66</v>
      </c>
      <c r="H40" s="31">
        <f t="shared" si="1"/>
        <v>168</v>
      </c>
      <c r="I40" s="18">
        <v>22.74</v>
      </c>
      <c r="J40" s="31">
        <f t="shared" si="2"/>
        <v>212</v>
      </c>
      <c r="K40" s="31">
        <f t="shared" si="3"/>
        <v>462</v>
      </c>
    </row>
    <row r="41" spans="1:11">
      <c r="A41" s="39">
        <v>35</v>
      </c>
      <c r="B41" s="50" t="s">
        <v>168</v>
      </c>
      <c r="C41" s="43" t="s">
        <v>564</v>
      </c>
      <c r="D41" s="43" t="s">
        <v>346</v>
      </c>
      <c r="E41" s="68">
        <v>10.5</v>
      </c>
      <c r="F41" s="31">
        <f t="shared" si="0"/>
        <v>134</v>
      </c>
      <c r="G41" s="17">
        <v>1.55</v>
      </c>
      <c r="H41" s="31">
        <f t="shared" si="1"/>
        <v>153</v>
      </c>
      <c r="I41" s="18">
        <v>15.98</v>
      </c>
      <c r="J41" s="31">
        <f t="shared" si="2"/>
        <v>139</v>
      </c>
      <c r="K41" s="31">
        <f t="shared" si="3"/>
        <v>426</v>
      </c>
    </row>
    <row r="42" spans="1:11">
      <c r="A42" s="39">
        <v>36</v>
      </c>
      <c r="B42" s="50" t="s">
        <v>55</v>
      </c>
      <c r="C42" s="43" t="s">
        <v>565</v>
      </c>
      <c r="D42" s="43" t="s">
        <v>361</v>
      </c>
      <c r="E42" s="68">
        <v>10.5</v>
      </c>
      <c r="F42" s="31">
        <f t="shared" si="0"/>
        <v>134</v>
      </c>
      <c r="G42" s="17">
        <v>1.61</v>
      </c>
      <c r="H42" s="31">
        <f t="shared" si="1"/>
        <v>161</v>
      </c>
      <c r="I42" s="18">
        <v>5.6</v>
      </c>
      <c r="J42" s="31">
        <f t="shared" si="2"/>
        <v>27</v>
      </c>
      <c r="K42" s="31">
        <f t="shared" si="3"/>
        <v>322</v>
      </c>
    </row>
    <row r="43" spans="1:11">
      <c r="A43" s="39"/>
      <c r="B43" s="50" t="s">
        <v>64</v>
      </c>
      <c r="C43" s="44" t="s">
        <v>566</v>
      </c>
      <c r="D43" s="44" t="s">
        <v>43</v>
      </c>
      <c r="E43" s="132" t="s">
        <v>567</v>
      </c>
      <c r="F43" s="133"/>
      <c r="G43" s="133"/>
      <c r="H43" s="133"/>
      <c r="I43" s="133"/>
      <c r="J43" s="133"/>
      <c r="K43" s="134"/>
    </row>
  </sheetData>
  <protectedRanges>
    <protectedRange sqref="C11 C17 C23 C29" name="範囲5_3_1_1_2"/>
  </protectedRanges>
  <autoFilter ref="B6:K6" xr:uid="{00000000-0009-0000-0000-000000000000}"/>
  <sortState xmlns:xlrd2="http://schemas.microsoft.com/office/spreadsheetml/2017/richdata2" ref="B21:K22">
    <sortCondition ref="E21:E22"/>
  </sortState>
  <mergeCells count="3">
    <mergeCell ref="B1:E1"/>
    <mergeCell ref="A4:B4"/>
    <mergeCell ref="E43:K43"/>
  </mergeCells>
  <phoneticPr fontId="24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1 C17 C23 C29" xr:uid="{342BB139-8615-40A8-A8F0-DE7485FE2A67}"/>
  </dataValidations>
  <pageMargins left="0.78749999999999998" right="0.78749999999999998" top="0.39374999999999999" bottom="0.39374999999999999" header="0.51180555555555562" footer="0.51180555555555562"/>
  <pageSetup paperSize="9" firstPageNumber="0" orientation="landscape" horizontalDpi="4294967294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F1000"/>
  <sheetViews>
    <sheetView topLeftCell="A7" zoomScaleNormal="100" workbookViewId="0">
      <selection activeCell="F26" sqref="F26"/>
    </sheetView>
  </sheetViews>
  <sheetFormatPr baseColWidth="10" defaultColWidth="9" defaultRowHeight="15"/>
  <cols>
    <col min="1" max="1" width="6.33203125" style="6" customWidth="1"/>
    <col min="2" max="2" width="7.5" style="6" customWidth="1"/>
    <col min="3" max="3" width="15" style="6" customWidth="1"/>
    <col min="4" max="4" width="22.5" style="6" customWidth="1"/>
    <col min="5" max="5" width="10" style="11" customWidth="1"/>
    <col min="6" max="6" width="8.6640625" customWidth="1"/>
    <col min="7" max="16384" width="9" style="6"/>
  </cols>
  <sheetData>
    <row r="1" spans="1:5" ht="17.25" customHeight="1">
      <c r="A1" s="140" t="s">
        <v>21</v>
      </c>
      <c r="B1" s="140"/>
      <c r="C1" s="140"/>
      <c r="D1" s="140"/>
      <c r="E1" s="140"/>
    </row>
    <row r="2" spans="1:5" ht="17.25" customHeight="1">
      <c r="A2" s="84"/>
      <c r="B2" s="84"/>
      <c r="C2" s="84"/>
      <c r="D2" s="84"/>
      <c r="E2" s="84"/>
    </row>
    <row r="3" spans="1:5" ht="17.25" customHeight="1">
      <c r="B3" s="7"/>
      <c r="C3" s="7"/>
      <c r="D3" s="8"/>
      <c r="E3" s="15"/>
    </row>
    <row r="4" spans="1:5" ht="17.25" customHeight="1">
      <c r="A4" s="141" t="s">
        <v>36</v>
      </c>
      <c r="B4" s="141"/>
      <c r="C4" s="74"/>
      <c r="D4" s="9"/>
    </row>
    <row r="5" spans="1:5" ht="17.25" customHeight="1">
      <c r="A5" s="75" t="s">
        <v>3</v>
      </c>
      <c r="B5" s="76" t="s">
        <v>16</v>
      </c>
      <c r="C5" s="77" t="s">
        <v>0</v>
      </c>
      <c r="D5" s="77" t="s">
        <v>1</v>
      </c>
      <c r="E5" s="78" t="s">
        <v>2</v>
      </c>
    </row>
    <row r="6" spans="1:5" ht="17.25" customHeight="1">
      <c r="A6" s="87">
        <v>1</v>
      </c>
      <c r="B6" s="96" t="s">
        <v>233</v>
      </c>
      <c r="C6" s="41" t="s">
        <v>234</v>
      </c>
      <c r="D6" s="88" t="s">
        <v>235</v>
      </c>
      <c r="E6" s="127">
        <v>9.5</v>
      </c>
    </row>
    <row r="7" spans="1:5" ht="17.25" customHeight="1">
      <c r="A7" s="87">
        <v>2</v>
      </c>
      <c r="B7" s="96" t="s">
        <v>227</v>
      </c>
      <c r="C7" s="41" t="s">
        <v>228</v>
      </c>
      <c r="D7" s="88" t="s">
        <v>186</v>
      </c>
      <c r="E7" s="127">
        <v>9.6</v>
      </c>
    </row>
    <row r="8" spans="1:5" ht="17.25" customHeight="1">
      <c r="A8" s="87">
        <v>3</v>
      </c>
      <c r="B8" s="96" t="s">
        <v>223</v>
      </c>
      <c r="C8" s="41" t="s">
        <v>224</v>
      </c>
      <c r="D8" s="88" t="s">
        <v>183</v>
      </c>
      <c r="E8" s="127">
        <v>9.6999999999999993</v>
      </c>
    </row>
    <row r="9" spans="1:5" ht="17.25" customHeight="1">
      <c r="A9" s="87">
        <v>4</v>
      </c>
      <c r="B9" s="96" t="s">
        <v>231</v>
      </c>
      <c r="C9" s="41" t="s">
        <v>232</v>
      </c>
      <c r="D9" s="88" t="s">
        <v>183</v>
      </c>
      <c r="E9" s="127">
        <v>9.9</v>
      </c>
    </row>
    <row r="10" spans="1:5" ht="17.25" customHeight="1">
      <c r="A10" s="87">
        <v>5</v>
      </c>
      <c r="B10" s="96" t="s">
        <v>214</v>
      </c>
      <c r="C10" s="41" t="s">
        <v>215</v>
      </c>
      <c r="D10" s="88" t="s">
        <v>216</v>
      </c>
      <c r="E10" s="127">
        <v>10.9</v>
      </c>
    </row>
    <row r="11" spans="1:5" ht="17.25" customHeight="1">
      <c r="A11" s="87">
        <v>6</v>
      </c>
      <c r="B11" s="96" t="s">
        <v>217</v>
      </c>
      <c r="C11" s="41" t="s">
        <v>218</v>
      </c>
      <c r="D11" s="88"/>
      <c r="E11" s="127">
        <v>11.1</v>
      </c>
    </row>
    <row r="12" spans="1:5" ht="17.25" customHeight="1">
      <c r="A12" s="87"/>
      <c r="B12" s="96" t="s">
        <v>219</v>
      </c>
      <c r="C12" s="41" t="s">
        <v>220</v>
      </c>
      <c r="D12" s="88"/>
      <c r="E12" s="127" t="s">
        <v>641</v>
      </c>
    </row>
    <row r="13" spans="1:5" ht="17.25" customHeight="1">
      <c r="A13" s="87"/>
      <c r="B13" s="96" t="s">
        <v>221</v>
      </c>
      <c r="C13" s="41" t="s">
        <v>222</v>
      </c>
      <c r="D13" s="88" t="s">
        <v>43</v>
      </c>
      <c r="E13" s="127" t="s">
        <v>641</v>
      </c>
    </row>
    <row r="14" spans="1:5" ht="17.25" customHeight="1">
      <c r="A14" s="87"/>
      <c r="B14" s="96" t="s">
        <v>229</v>
      </c>
      <c r="C14" s="41" t="s">
        <v>230</v>
      </c>
      <c r="D14" s="88"/>
      <c r="E14" s="127" t="s">
        <v>641</v>
      </c>
    </row>
    <row r="15" spans="1:5" ht="17.25" customHeight="1">
      <c r="A15" s="52"/>
      <c r="B15" s="46"/>
      <c r="C15" s="47"/>
      <c r="D15" s="48"/>
      <c r="E15" s="85"/>
    </row>
    <row r="16" spans="1:5" ht="17.25" customHeight="1">
      <c r="A16" s="52"/>
      <c r="B16" s="46"/>
      <c r="C16" s="47"/>
      <c r="D16" s="48"/>
      <c r="E16" s="85"/>
    </row>
    <row r="17" spans="1:5" ht="17.25" customHeight="1">
      <c r="A17" s="141" t="s">
        <v>37</v>
      </c>
      <c r="B17" s="141"/>
      <c r="C17" s="74"/>
      <c r="D17" s="10"/>
      <c r="E17" s="16"/>
    </row>
    <row r="18" spans="1:5" ht="17.25" customHeight="1">
      <c r="A18" s="75" t="s">
        <v>3</v>
      </c>
      <c r="B18" s="76" t="s">
        <v>16</v>
      </c>
      <c r="C18" s="77" t="s">
        <v>0</v>
      </c>
      <c r="D18" s="77" t="s">
        <v>1</v>
      </c>
      <c r="E18" s="78" t="s">
        <v>2</v>
      </c>
    </row>
    <row r="19" spans="1:5" ht="17.25" customHeight="1">
      <c r="A19" s="87">
        <v>1</v>
      </c>
      <c r="B19" s="96" t="s">
        <v>243</v>
      </c>
      <c r="C19" s="41" t="s">
        <v>244</v>
      </c>
      <c r="D19" s="88" t="s">
        <v>158</v>
      </c>
      <c r="E19" s="127">
        <v>9.1</v>
      </c>
    </row>
    <row r="20" spans="1:5" ht="17.25" customHeight="1">
      <c r="A20" s="87">
        <v>2</v>
      </c>
      <c r="B20" s="96" t="s">
        <v>245</v>
      </c>
      <c r="C20" s="41" t="s">
        <v>246</v>
      </c>
      <c r="D20" s="88" t="s">
        <v>158</v>
      </c>
      <c r="E20" s="127">
        <v>9.3000000000000007</v>
      </c>
    </row>
    <row r="21" spans="1:5" ht="17.25" customHeight="1">
      <c r="A21" s="87">
        <v>3</v>
      </c>
      <c r="B21" s="96" t="s">
        <v>236</v>
      </c>
      <c r="C21" s="41" t="s">
        <v>237</v>
      </c>
      <c r="D21" s="88" t="s">
        <v>238</v>
      </c>
      <c r="E21" s="127">
        <v>9.6</v>
      </c>
    </row>
    <row r="22" spans="1:5" ht="17.25" customHeight="1">
      <c r="A22" s="87">
        <v>4</v>
      </c>
      <c r="B22" s="96" t="s">
        <v>241</v>
      </c>
      <c r="C22" s="41" t="s">
        <v>242</v>
      </c>
      <c r="D22" s="88" t="s">
        <v>186</v>
      </c>
      <c r="E22" s="127">
        <v>9.8000000000000007</v>
      </c>
    </row>
    <row r="23" spans="1:5" ht="17.25" customHeight="1">
      <c r="A23" s="87">
        <v>5</v>
      </c>
      <c r="B23" s="96" t="s">
        <v>225</v>
      </c>
      <c r="C23" s="41" t="s">
        <v>226</v>
      </c>
      <c r="D23" s="88" t="s">
        <v>183</v>
      </c>
      <c r="E23" s="127">
        <v>9.8000000000000007</v>
      </c>
    </row>
    <row r="24" spans="1:5" ht="17.25" customHeight="1">
      <c r="A24" s="87">
        <v>6</v>
      </c>
      <c r="B24" s="96" t="s">
        <v>247</v>
      </c>
      <c r="C24" s="41" t="s">
        <v>248</v>
      </c>
      <c r="D24" s="88" t="s">
        <v>158</v>
      </c>
      <c r="E24" s="127">
        <v>10.3</v>
      </c>
    </row>
    <row r="25" spans="1:5" ht="17.25" customHeight="1">
      <c r="A25" s="87">
        <v>7</v>
      </c>
      <c r="B25" s="96" t="s">
        <v>239</v>
      </c>
      <c r="C25" s="41" t="s">
        <v>240</v>
      </c>
      <c r="D25" s="88" t="s">
        <v>196</v>
      </c>
      <c r="E25" s="127">
        <v>10.4</v>
      </c>
    </row>
    <row r="26" spans="1:5" ht="17.25" customHeight="1"/>
    <row r="27" spans="1:5" ht="17.25" customHeight="1"/>
    <row r="28" spans="1:5" ht="17.25" customHeight="1">
      <c r="E28" s="6"/>
    </row>
    <row r="29" spans="1:5" ht="17.25" customHeight="1">
      <c r="E29" s="6"/>
    </row>
    <row r="30" spans="1:5" ht="17.25" customHeight="1">
      <c r="E30" s="6"/>
    </row>
    <row r="31" spans="1:5" ht="17.25" customHeight="1"/>
    <row r="32" spans="1:5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</sheetData>
  <protectedRanges>
    <protectedRange sqref="C15:C16" name="範囲5_3_1"/>
    <protectedRange sqref="C7 C9 C11 C13" name="範囲5_1_2_1"/>
    <protectedRange sqref="C6 C8 C12 C14 C10" name="範囲5_3_1_2_1"/>
    <protectedRange sqref="C25" name="範囲5_3_1_2_2"/>
    <protectedRange sqref="C20 C22" name="範囲5_1_3_1"/>
    <protectedRange sqref="C19 C21 C23:C24" name="範囲5_3_1_3_1"/>
  </protectedRanges>
  <sortState xmlns:xlrd2="http://schemas.microsoft.com/office/spreadsheetml/2017/richdata2" ref="B14:F14">
    <sortCondition descending="1" ref="F14"/>
  </sortState>
  <mergeCells count="3">
    <mergeCell ref="A1:E1"/>
    <mergeCell ref="A4:B4"/>
    <mergeCell ref="A17:B17"/>
  </mergeCells>
  <phoneticPr fontId="10"/>
  <pageMargins left="0.78700000000000003" right="0.78700000000000003" top="0.98399999999999999" bottom="0.98399999999999999" header="0.51200000000000001" footer="0.51200000000000001"/>
  <pageSetup paperSize="9" orientation="portrait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E1006"/>
  <sheetViews>
    <sheetView topLeftCell="A31" zoomScaleNormal="100" workbookViewId="0">
      <selection activeCell="E40" sqref="E40"/>
    </sheetView>
  </sheetViews>
  <sheetFormatPr baseColWidth="10" defaultColWidth="8.83203125" defaultRowHeight="14"/>
  <cols>
    <col min="1" max="1" width="6.33203125" style="2" customWidth="1"/>
    <col min="2" max="2" width="7.5" style="4" customWidth="1"/>
    <col min="3" max="3" width="15" style="2" customWidth="1"/>
    <col min="4" max="4" width="22.5" style="2" customWidth="1"/>
    <col min="5" max="5" width="12.5" style="12" customWidth="1"/>
  </cols>
  <sheetData>
    <row r="1" spans="1:5" s="25" customFormat="1" ht="17.25" customHeight="1">
      <c r="A1" s="142" t="s">
        <v>22</v>
      </c>
      <c r="B1" s="142"/>
      <c r="C1" s="142"/>
      <c r="D1" s="142"/>
      <c r="E1" s="142"/>
    </row>
    <row r="2" spans="1:5" s="25" customFormat="1" ht="17.25" customHeight="1">
      <c r="A2" s="86"/>
      <c r="B2" s="86"/>
      <c r="C2" s="86"/>
      <c r="D2" s="86"/>
      <c r="E2" s="86"/>
    </row>
    <row r="3" spans="1:5" s="25" customFormat="1" ht="17.25" customHeight="1">
      <c r="A3" s="27"/>
      <c r="B3" s="23"/>
      <c r="C3" s="27"/>
      <c r="D3" s="27"/>
      <c r="E3" s="27"/>
    </row>
    <row r="4" spans="1:5" s="25" customFormat="1" ht="17.25" customHeight="1">
      <c r="A4" s="143" t="s">
        <v>19</v>
      </c>
      <c r="B4" s="143"/>
      <c r="C4" s="3"/>
      <c r="D4" s="26"/>
      <c r="E4" s="24"/>
    </row>
    <row r="5" spans="1:5" s="25" customFormat="1" ht="17.25" customHeight="1">
      <c r="A5" s="79" t="s">
        <v>3</v>
      </c>
      <c r="B5" s="80" t="s">
        <v>7</v>
      </c>
      <c r="C5" s="81" t="s">
        <v>8</v>
      </c>
      <c r="D5" s="82" t="s">
        <v>9</v>
      </c>
      <c r="E5" s="83" t="s">
        <v>15</v>
      </c>
    </row>
    <row r="6" spans="1:5" s="25" customFormat="1" ht="17.25" customHeight="1">
      <c r="A6" s="57">
        <v>1</v>
      </c>
      <c r="B6" s="40" t="s">
        <v>109</v>
      </c>
      <c r="C6" s="38" t="s">
        <v>267</v>
      </c>
      <c r="D6" s="34" t="s">
        <v>43</v>
      </c>
      <c r="E6" s="90" t="s">
        <v>475</v>
      </c>
    </row>
    <row r="7" spans="1:5" s="25" customFormat="1" ht="17.25" customHeight="1">
      <c r="A7" s="89">
        <v>2</v>
      </c>
      <c r="B7" s="40" t="s">
        <v>125</v>
      </c>
      <c r="C7" s="34" t="s">
        <v>266</v>
      </c>
      <c r="D7" s="34" t="s">
        <v>265</v>
      </c>
      <c r="E7" s="90" t="s">
        <v>476</v>
      </c>
    </row>
    <row r="8" spans="1:5" s="25" customFormat="1" ht="17.25" customHeight="1">
      <c r="A8" s="57">
        <v>3</v>
      </c>
      <c r="B8" s="40" t="s">
        <v>115</v>
      </c>
      <c r="C8" s="38" t="s">
        <v>269</v>
      </c>
      <c r="D8" s="34" t="s">
        <v>88</v>
      </c>
      <c r="E8" s="90" t="s">
        <v>477</v>
      </c>
    </row>
    <row r="9" spans="1:5" s="25" customFormat="1" ht="17.25" customHeight="1">
      <c r="A9" s="89">
        <v>4</v>
      </c>
      <c r="B9" s="40" t="s">
        <v>121</v>
      </c>
      <c r="C9" s="38" t="s">
        <v>271</v>
      </c>
      <c r="D9" s="38"/>
      <c r="E9" s="90" t="s">
        <v>478</v>
      </c>
    </row>
    <row r="10" spans="1:5" s="25" customFormat="1" ht="17.25" customHeight="1">
      <c r="A10" s="57">
        <v>5</v>
      </c>
      <c r="B10" s="40" t="s">
        <v>110</v>
      </c>
      <c r="C10" s="34" t="s">
        <v>270</v>
      </c>
      <c r="D10" s="34" t="s">
        <v>196</v>
      </c>
      <c r="E10" s="90" t="s">
        <v>479</v>
      </c>
    </row>
    <row r="11" spans="1:5" s="25" customFormat="1" ht="17.25" customHeight="1">
      <c r="A11" s="89">
        <v>6</v>
      </c>
      <c r="B11" s="40" t="s">
        <v>113</v>
      </c>
      <c r="C11" s="34" t="s">
        <v>258</v>
      </c>
      <c r="D11" s="34" t="s">
        <v>43</v>
      </c>
      <c r="E11" s="90" t="s">
        <v>480</v>
      </c>
    </row>
    <row r="12" spans="1:5" s="25" customFormat="1" ht="17.25" customHeight="1">
      <c r="A12" s="57">
        <v>7</v>
      </c>
      <c r="B12" s="40" t="s">
        <v>108</v>
      </c>
      <c r="C12" s="34" t="s">
        <v>256</v>
      </c>
      <c r="D12" s="34" t="s">
        <v>43</v>
      </c>
      <c r="E12" s="90" t="s">
        <v>481</v>
      </c>
    </row>
    <row r="13" spans="1:5" s="25" customFormat="1" ht="17.25" customHeight="1">
      <c r="A13" s="89">
        <v>8</v>
      </c>
      <c r="B13" s="40" t="s">
        <v>91</v>
      </c>
      <c r="C13" s="34" t="s">
        <v>249</v>
      </c>
      <c r="D13" s="34" t="s">
        <v>176</v>
      </c>
      <c r="E13" s="90" t="s">
        <v>482</v>
      </c>
    </row>
    <row r="14" spans="1:5" s="25" customFormat="1" ht="17.25" customHeight="1">
      <c r="A14" s="57">
        <v>9</v>
      </c>
      <c r="B14" s="40" t="s">
        <v>114</v>
      </c>
      <c r="C14" s="34" t="s">
        <v>268</v>
      </c>
      <c r="D14" s="38" t="s">
        <v>183</v>
      </c>
      <c r="E14" s="90" t="s">
        <v>483</v>
      </c>
    </row>
    <row r="15" spans="1:5" s="25" customFormat="1" ht="17.25" customHeight="1">
      <c r="A15" s="89">
        <v>10</v>
      </c>
      <c r="B15" s="40" t="s">
        <v>97</v>
      </c>
      <c r="C15" s="34" t="s">
        <v>250</v>
      </c>
      <c r="D15" s="34" t="s">
        <v>176</v>
      </c>
      <c r="E15" s="90" t="s">
        <v>484</v>
      </c>
    </row>
    <row r="16" spans="1:5" s="25" customFormat="1" ht="17.25" customHeight="1">
      <c r="A16" s="57">
        <v>11</v>
      </c>
      <c r="B16" s="40" t="s">
        <v>102</v>
      </c>
      <c r="C16" s="34" t="s">
        <v>252</v>
      </c>
      <c r="D16" s="34" t="s">
        <v>176</v>
      </c>
      <c r="E16" s="90" t="s">
        <v>485</v>
      </c>
    </row>
    <row r="17" spans="1:5" s="25" customFormat="1" ht="17.25" customHeight="1">
      <c r="A17" s="89">
        <v>12</v>
      </c>
      <c r="B17" s="40" t="s">
        <v>104</v>
      </c>
      <c r="C17" s="38" t="s">
        <v>253</v>
      </c>
      <c r="D17" s="34" t="s">
        <v>176</v>
      </c>
      <c r="E17" s="90" t="s">
        <v>486</v>
      </c>
    </row>
    <row r="18" spans="1:5" s="25" customFormat="1" ht="17.25" customHeight="1">
      <c r="A18" s="57">
        <v>13</v>
      </c>
      <c r="B18" s="40" t="s">
        <v>94</v>
      </c>
      <c r="C18" s="34" t="s">
        <v>264</v>
      </c>
      <c r="D18" s="34" t="s">
        <v>265</v>
      </c>
      <c r="E18" s="90" t="s">
        <v>487</v>
      </c>
    </row>
    <row r="19" spans="1:5" s="25" customFormat="1" ht="17.25" customHeight="1">
      <c r="A19" s="89">
        <v>14</v>
      </c>
      <c r="B19" s="40" t="s">
        <v>93</v>
      </c>
      <c r="C19" s="34" t="s">
        <v>259</v>
      </c>
      <c r="D19" s="34" t="s">
        <v>260</v>
      </c>
      <c r="E19" s="90" t="s">
        <v>488</v>
      </c>
    </row>
    <row r="20" spans="1:5" s="25" customFormat="1" ht="17.25" customHeight="1">
      <c r="A20" s="57">
        <v>15</v>
      </c>
      <c r="B20" s="40" t="s">
        <v>101</v>
      </c>
      <c r="C20" s="38" t="s">
        <v>251</v>
      </c>
      <c r="D20" s="38" t="s">
        <v>176</v>
      </c>
      <c r="E20" s="90" t="s">
        <v>489</v>
      </c>
    </row>
    <row r="21" spans="1:5" s="25" customFormat="1" ht="17.25" customHeight="1">
      <c r="A21" s="89">
        <v>16</v>
      </c>
      <c r="B21" s="40" t="s">
        <v>99</v>
      </c>
      <c r="C21" s="34" t="s">
        <v>261</v>
      </c>
      <c r="D21" s="34" t="s">
        <v>260</v>
      </c>
      <c r="E21" s="90" t="s">
        <v>490</v>
      </c>
    </row>
    <row r="22" spans="1:5" s="25" customFormat="1" ht="17.25" customHeight="1">
      <c r="A22" s="57">
        <v>17</v>
      </c>
      <c r="B22" s="40" t="s">
        <v>105</v>
      </c>
      <c r="C22" s="34" t="s">
        <v>263</v>
      </c>
      <c r="D22" s="34" t="s">
        <v>260</v>
      </c>
      <c r="E22" s="90" t="s">
        <v>491</v>
      </c>
    </row>
    <row r="23" spans="1:5" s="25" customFormat="1" ht="17.25" customHeight="1">
      <c r="A23" s="89"/>
      <c r="B23" s="40" t="s">
        <v>116</v>
      </c>
      <c r="C23" s="34" t="s">
        <v>254</v>
      </c>
      <c r="D23" s="38"/>
      <c r="E23" s="90" t="s">
        <v>371</v>
      </c>
    </row>
    <row r="24" spans="1:5" s="25" customFormat="1" ht="17.25" customHeight="1">
      <c r="A24" s="57"/>
      <c r="B24" s="40" t="s">
        <v>92</v>
      </c>
      <c r="C24" s="38" t="s">
        <v>255</v>
      </c>
      <c r="D24" s="34" t="s">
        <v>43</v>
      </c>
      <c r="E24" s="90" t="s">
        <v>371</v>
      </c>
    </row>
    <row r="25" spans="1:5" s="25" customFormat="1" ht="17.25" customHeight="1">
      <c r="A25" s="89"/>
      <c r="B25" s="40" t="s">
        <v>112</v>
      </c>
      <c r="C25" s="38" t="s">
        <v>257</v>
      </c>
      <c r="D25" s="38" t="s">
        <v>43</v>
      </c>
      <c r="E25" s="90" t="s">
        <v>371</v>
      </c>
    </row>
    <row r="26" spans="1:5" s="25" customFormat="1" ht="17.25" customHeight="1">
      <c r="A26" s="57"/>
      <c r="B26" s="40" t="s">
        <v>104</v>
      </c>
      <c r="C26" s="34" t="s">
        <v>262</v>
      </c>
      <c r="D26" s="34" t="s">
        <v>260</v>
      </c>
      <c r="E26" s="90" t="s">
        <v>371</v>
      </c>
    </row>
    <row r="27" spans="1:5" ht="17.25" customHeight="1"/>
    <row r="28" spans="1:5" ht="17.25" customHeight="1"/>
    <row r="29" spans="1:5" ht="17.25" customHeight="1"/>
    <row r="30" spans="1:5" ht="17.25" customHeight="1">
      <c r="A30" s="143" t="s">
        <v>20</v>
      </c>
      <c r="B30" s="143"/>
      <c r="C30" s="3"/>
      <c r="D30" s="26"/>
      <c r="E30" s="24"/>
    </row>
    <row r="31" spans="1:5" ht="17.25" customHeight="1">
      <c r="A31" s="79" t="s">
        <v>3</v>
      </c>
      <c r="B31" s="80" t="s">
        <v>7</v>
      </c>
      <c r="C31" s="81" t="s">
        <v>8</v>
      </c>
      <c r="D31" s="82" t="s">
        <v>9</v>
      </c>
      <c r="E31" s="83" t="s">
        <v>15</v>
      </c>
    </row>
    <row r="32" spans="1:5" s="25" customFormat="1" ht="17.25" customHeight="1">
      <c r="A32" s="57">
        <v>1</v>
      </c>
      <c r="B32" s="40" t="s">
        <v>92</v>
      </c>
      <c r="C32" s="38" t="s">
        <v>284</v>
      </c>
      <c r="D32" s="34" t="s">
        <v>260</v>
      </c>
      <c r="E32" s="90" t="s">
        <v>492</v>
      </c>
    </row>
    <row r="33" spans="1:5" s="25" customFormat="1" ht="17.25" customHeight="1">
      <c r="A33" s="89">
        <v>2</v>
      </c>
      <c r="B33" s="40" t="s">
        <v>120</v>
      </c>
      <c r="C33" s="38" t="s">
        <v>274</v>
      </c>
      <c r="D33" s="38" t="s">
        <v>176</v>
      </c>
      <c r="E33" s="90" t="s">
        <v>493</v>
      </c>
    </row>
    <row r="34" spans="1:5" s="25" customFormat="1" ht="17.25" customHeight="1">
      <c r="A34" s="57">
        <v>3</v>
      </c>
      <c r="B34" s="40" t="s">
        <v>96</v>
      </c>
      <c r="C34" s="38" t="s">
        <v>280</v>
      </c>
      <c r="D34" s="38" t="s">
        <v>260</v>
      </c>
      <c r="E34" s="90" t="s">
        <v>479</v>
      </c>
    </row>
    <row r="35" spans="1:5" s="25" customFormat="1" ht="17.25" customHeight="1">
      <c r="A35" s="89">
        <v>4</v>
      </c>
      <c r="B35" s="40" t="s">
        <v>125</v>
      </c>
      <c r="C35" s="34" t="s">
        <v>281</v>
      </c>
      <c r="D35" s="34" t="s">
        <v>260</v>
      </c>
      <c r="E35" s="90" t="s">
        <v>494</v>
      </c>
    </row>
    <row r="36" spans="1:5" s="25" customFormat="1" ht="17.25" customHeight="1">
      <c r="A36" s="57">
        <v>5</v>
      </c>
      <c r="B36" s="40" t="s">
        <v>101</v>
      </c>
      <c r="C36" s="34" t="s">
        <v>275</v>
      </c>
      <c r="D36" s="34" t="s">
        <v>43</v>
      </c>
      <c r="E36" s="90" t="s">
        <v>495</v>
      </c>
    </row>
    <row r="37" spans="1:5" s="25" customFormat="1" ht="17.25" customHeight="1">
      <c r="A37" s="89">
        <v>6</v>
      </c>
      <c r="B37" s="40" t="s">
        <v>98</v>
      </c>
      <c r="C37" s="34" t="s">
        <v>277</v>
      </c>
      <c r="D37" s="38" t="s">
        <v>176</v>
      </c>
      <c r="E37" s="90" t="s">
        <v>496</v>
      </c>
    </row>
    <row r="38" spans="1:5" s="25" customFormat="1" ht="17.25" customHeight="1">
      <c r="A38" s="57">
        <v>7</v>
      </c>
      <c r="B38" s="40" t="s">
        <v>89</v>
      </c>
      <c r="C38" s="38" t="s">
        <v>283</v>
      </c>
      <c r="D38" s="34" t="s">
        <v>260</v>
      </c>
      <c r="E38" s="90" t="s">
        <v>497</v>
      </c>
    </row>
    <row r="39" spans="1:5" s="25" customFormat="1" ht="17.25" customHeight="1">
      <c r="A39" s="89">
        <v>8</v>
      </c>
      <c r="B39" s="40" t="s">
        <v>117</v>
      </c>
      <c r="C39" s="34" t="s">
        <v>273</v>
      </c>
      <c r="D39" s="34" t="s">
        <v>70</v>
      </c>
      <c r="E39" s="90" t="s">
        <v>498</v>
      </c>
    </row>
    <row r="40" spans="1:5" s="25" customFormat="1" ht="17.25" customHeight="1">
      <c r="A40" s="57">
        <v>9</v>
      </c>
      <c r="B40" s="40" t="s">
        <v>110</v>
      </c>
      <c r="C40" s="34" t="s">
        <v>279</v>
      </c>
      <c r="D40" s="34" t="s">
        <v>43</v>
      </c>
      <c r="E40" s="90" t="s">
        <v>499</v>
      </c>
    </row>
    <row r="41" spans="1:5" s="25" customFormat="1" ht="17.25" customHeight="1">
      <c r="A41" s="89">
        <v>10</v>
      </c>
      <c r="B41" s="40" t="s">
        <v>100</v>
      </c>
      <c r="C41" s="34" t="s">
        <v>289</v>
      </c>
      <c r="D41" s="34" t="s">
        <v>265</v>
      </c>
      <c r="E41" s="90" t="s">
        <v>484</v>
      </c>
    </row>
    <row r="42" spans="1:5" s="25" customFormat="1" ht="17.25" customHeight="1">
      <c r="A42" s="57">
        <v>11</v>
      </c>
      <c r="B42" s="40" t="s">
        <v>94</v>
      </c>
      <c r="C42" s="38" t="s">
        <v>288</v>
      </c>
      <c r="D42" s="34" t="s">
        <v>265</v>
      </c>
      <c r="E42" s="90" t="s">
        <v>500</v>
      </c>
    </row>
    <row r="43" spans="1:5" s="25" customFormat="1" ht="17.25" customHeight="1">
      <c r="A43" s="89">
        <v>12</v>
      </c>
      <c r="B43" s="40" t="s">
        <v>115</v>
      </c>
      <c r="C43" s="34" t="s">
        <v>272</v>
      </c>
      <c r="D43" s="34" t="s">
        <v>70</v>
      </c>
      <c r="E43" s="90" t="s">
        <v>501</v>
      </c>
    </row>
    <row r="44" spans="1:5" s="25" customFormat="1" ht="17.25" customHeight="1">
      <c r="A44" s="57">
        <v>13</v>
      </c>
      <c r="B44" s="40" t="s">
        <v>103</v>
      </c>
      <c r="C44" s="38" t="s">
        <v>285</v>
      </c>
      <c r="D44" s="34" t="s">
        <v>260</v>
      </c>
      <c r="E44" s="90" t="s">
        <v>502</v>
      </c>
    </row>
    <row r="45" spans="1:5" s="25" customFormat="1" ht="17.25" customHeight="1">
      <c r="A45" s="89">
        <v>14</v>
      </c>
      <c r="B45" s="40" t="s">
        <v>116</v>
      </c>
      <c r="C45" s="38" t="s">
        <v>282</v>
      </c>
      <c r="D45" s="34" t="s">
        <v>260</v>
      </c>
      <c r="E45" s="90" t="s">
        <v>503</v>
      </c>
    </row>
    <row r="46" spans="1:5" s="25" customFormat="1" ht="17.25" customHeight="1">
      <c r="A46" s="57">
        <v>15</v>
      </c>
      <c r="B46" s="40" t="s">
        <v>113</v>
      </c>
      <c r="C46" s="34" t="s">
        <v>287</v>
      </c>
      <c r="D46" s="38" t="s">
        <v>260</v>
      </c>
      <c r="E46" s="90" t="s">
        <v>504</v>
      </c>
    </row>
    <row r="47" spans="1:5" s="25" customFormat="1" ht="17.25" customHeight="1">
      <c r="A47" s="89">
        <v>16</v>
      </c>
      <c r="B47" s="40" t="s">
        <v>93</v>
      </c>
      <c r="C47" s="38" t="s">
        <v>290</v>
      </c>
      <c r="D47" s="38" t="s">
        <v>260</v>
      </c>
      <c r="E47" s="90" t="s">
        <v>505</v>
      </c>
    </row>
    <row r="48" spans="1:5" s="25" customFormat="1" ht="17.25" customHeight="1">
      <c r="A48" s="57">
        <v>17</v>
      </c>
      <c r="B48" s="40" t="s">
        <v>124</v>
      </c>
      <c r="C48" s="38" t="s">
        <v>286</v>
      </c>
      <c r="D48" s="34" t="s">
        <v>260</v>
      </c>
      <c r="E48" s="90" t="s">
        <v>506</v>
      </c>
    </row>
    <row r="49" spans="1:5" s="25" customFormat="1" ht="17.25" customHeight="1">
      <c r="A49" s="89"/>
      <c r="B49" s="40" t="s">
        <v>105</v>
      </c>
      <c r="C49" s="38" t="s">
        <v>276</v>
      </c>
      <c r="D49" s="34" t="s">
        <v>70</v>
      </c>
      <c r="E49" s="90" t="s">
        <v>371</v>
      </c>
    </row>
    <row r="50" spans="1:5" s="25" customFormat="1" ht="17.25" customHeight="1">
      <c r="A50" s="89"/>
      <c r="B50" s="40" t="s">
        <v>90</v>
      </c>
      <c r="C50" s="38" t="s">
        <v>278</v>
      </c>
      <c r="D50" s="34"/>
      <c r="E50" s="90" t="s">
        <v>371</v>
      </c>
    </row>
    <row r="51" spans="1:5" ht="17.25" customHeight="1"/>
    <row r="52" spans="1:5" ht="17.25" customHeight="1"/>
    <row r="53" spans="1:5" ht="17.25" customHeight="1"/>
    <row r="54" spans="1:5" ht="17.25" customHeight="1"/>
    <row r="55" spans="1:5" ht="17.25" customHeight="1"/>
    <row r="56" spans="1:5" ht="17.25" customHeight="1"/>
    <row r="57" spans="1:5" ht="17.25" customHeight="1"/>
    <row r="58" spans="1:5" ht="17.25" customHeight="1"/>
    <row r="59" spans="1:5" ht="17.25" customHeight="1"/>
    <row r="60" spans="1:5" ht="17.25" customHeight="1"/>
    <row r="61" spans="1:5" ht="17.25" customHeight="1"/>
    <row r="62" spans="1:5" ht="17.25" customHeight="1"/>
    <row r="63" spans="1:5" ht="17.25" customHeight="1"/>
    <row r="64" spans="1:5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</sheetData>
  <protectedRanges>
    <protectedRange sqref="C8 C10 C12 C14 C22 C24 C26" name="範囲5_1_2_1_1"/>
    <protectedRange sqref="C34 C36 C38 C40 C42:C46 C48 C50" name="範囲5_1_2_1_2"/>
  </protectedRanges>
  <autoFilter ref="B5:E5" xr:uid="{00000000-0009-0000-0000-00000A000000}">
    <sortState xmlns:xlrd2="http://schemas.microsoft.com/office/spreadsheetml/2017/richdata2" ref="B6:E29">
      <sortCondition ref="E5"/>
    </sortState>
  </autoFilter>
  <sortState xmlns:xlrd2="http://schemas.microsoft.com/office/spreadsheetml/2017/richdata2" ref="A35:E42">
    <sortCondition ref="E35:E42"/>
  </sortState>
  <mergeCells count="3">
    <mergeCell ref="A1:E1"/>
    <mergeCell ref="A4:B4"/>
    <mergeCell ref="A30:B30"/>
  </mergeCells>
  <phoneticPr fontId="10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8 C22 C6 C24 C26 C10 C12 C14 C34 C42:C46 C32 C48 C50 C36 C38 C40" xr:uid="{00000000-0002-0000-0A00-000000000000}"/>
  </dataValidations>
  <pageMargins left="0.78749999999999998" right="0.78749999999999998" top="0.78749999999999998" bottom="0.78749999999999998" header="0.51180555555555562" footer="0.51180555555555562"/>
  <pageSetup paperSize="9" firstPageNumber="0" fitToHeight="0" orientation="portrait" horizontalDpi="4294967294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E1010"/>
  <sheetViews>
    <sheetView topLeftCell="A4" zoomScaleNormal="100" workbookViewId="0">
      <selection activeCell="H21" sqref="H21"/>
    </sheetView>
  </sheetViews>
  <sheetFormatPr baseColWidth="10" defaultColWidth="8.83203125" defaultRowHeight="14"/>
  <cols>
    <col min="1" max="1" width="6.33203125" style="2" customWidth="1"/>
    <col min="2" max="2" width="7.6640625" style="4" customWidth="1"/>
    <col min="3" max="3" width="15" style="2" customWidth="1"/>
    <col min="4" max="4" width="22.5" style="2" customWidth="1"/>
    <col min="5" max="5" width="12.5" style="12" customWidth="1"/>
  </cols>
  <sheetData>
    <row r="1" spans="1:5" s="25" customFormat="1" ht="17.25" customHeight="1">
      <c r="A1" s="142" t="s">
        <v>22</v>
      </c>
      <c r="B1" s="142"/>
      <c r="C1" s="142"/>
      <c r="D1" s="142"/>
      <c r="E1" s="142"/>
    </row>
    <row r="2" spans="1:5" s="25" customFormat="1" ht="17.25" customHeight="1">
      <c r="A2" s="86"/>
      <c r="B2" s="86"/>
      <c r="C2" s="86"/>
      <c r="D2" s="86"/>
      <c r="E2" s="86"/>
    </row>
    <row r="3" spans="1:5" s="25" customFormat="1" ht="17.25" customHeight="1">
      <c r="A3" s="27"/>
      <c r="B3" s="23"/>
      <c r="C3" s="27"/>
      <c r="D3" s="27"/>
      <c r="E3" s="27"/>
    </row>
    <row r="4" spans="1:5" s="25" customFormat="1" ht="17.25" customHeight="1">
      <c r="A4" s="143" t="s">
        <v>17</v>
      </c>
      <c r="B4" s="143"/>
      <c r="C4" s="3"/>
      <c r="D4" s="26"/>
      <c r="E4" s="24"/>
    </row>
    <row r="5" spans="1:5" s="25" customFormat="1" ht="17.25" customHeight="1">
      <c r="A5" s="79" t="s">
        <v>3</v>
      </c>
      <c r="B5" s="80" t="s">
        <v>7</v>
      </c>
      <c r="C5" s="81" t="s">
        <v>8</v>
      </c>
      <c r="D5" s="82" t="s">
        <v>9</v>
      </c>
      <c r="E5" s="83" t="s">
        <v>33</v>
      </c>
    </row>
    <row r="6" spans="1:5" s="25" customFormat="1" ht="17.25" customHeight="1">
      <c r="A6" s="89">
        <v>1</v>
      </c>
      <c r="B6" s="40" t="s">
        <v>134</v>
      </c>
      <c r="C6" s="34" t="s">
        <v>301</v>
      </c>
      <c r="D6" s="34" t="s">
        <v>265</v>
      </c>
      <c r="E6" s="90" t="s">
        <v>507</v>
      </c>
    </row>
    <row r="7" spans="1:5" s="25" customFormat="1" ht="17.25" customHeight="1">
      <c r="A7" s="57">
        <v>2</v>
      </c>
      <c r="B7" s="40" t="s">
        <v>133</v>
      </c>
      <c r="C7" s="38" t="s">
        <v>296</v>
      </c>
      <c r="D7" s="34" t="s">
        <v>176</v>
      </c>
      <c r="E7" s="90" t="s">
        <v>508</v>
      </c>
    </row>
    <row r="8" spans="1:5" s="25" customFormat="1" ht="17.25" customHeight="1">
      <c r="A8" s="89">
        <v>3</v>
      </c>
      <c r="B8" s="40" t="s">
        <v>132</v>
      </c>
      <c r="C8" s="34" t="s">
        <v>292</v>
      </c>
      <c r="D8" s="34" t="s">
        <v>216</v>
      </c>
      <c r="E8" s="90" t="s">
        <v>509</v>
      </c>
    </row>
    <row r="9" spans="1:5" s="25" customFormat="1" ht="17.25" customHeight="1">
      <c r="A9" s="57">
        <v>4</v>
      </c>
      <c r="B9" s="40" t="s">
        <v>128</v>
      </c>
      <c r="C9" s="34" t="s">
        <v>295</v>
      </c>
      <c r="D9" s="34" t="s">
        <v>176</v>
      </c>
      <c r="E9" s="90" t="s">
        <v>510</v>
      </c>
    </row>
    <row r="10" spans="1:5" s="25" customFormat="1" ht="17.25" customHeight="1">
      <c r="A10" s="89">
        <v>5</v>
      </c>
      <c r="B10" s="40" t="s">
        <v>147</v>
      </c>
      <c r="C10" s="38" t="s">
        <v>304</v>
      </c>
      <c r="D10" s="34" t="s">
        <v>238</v>
      </c>
      <c r="E10" s="90" t="s">
        <v>511</v>
      </c>
    </row>
    <row r="11" spans="1:5" s="25" customFormat="1" ht="17.25" customHeight="1">
      <c r="A11" s="57">
        <v>6</v>
      </c>
      <c r="B11" s="40" t="s">
        <v>144</v>
      </c>
      <c r="C11" s="38" t="s">
        <v>294</v>
      </c>
      <c r="D11" s="38" t="s">
        <v>216</v>
      </c>
      <c r="E11" s="90" t="s">
        <v>512</v>
      </c>
    </row>
    <row r="12" spans="1:5" s="25" customFormat="1" ht="17.25" customHeight="1">
      <c r="A12" s="89">
        <v>7</v>
      </c>
      <c r="B12" s="40" t="s">
        <v>139</v>
      </c>
      <c r="C12" s="34" t="s">
        <v>297</v>
      </c>
      <c r="D12" s="38" t="s">
        <v>260</v>
      </c>
      <c r="E12" s="90" t="s">
        <v>513</v>
      </c>
    </row>
    <row r="13" spans="1:5" s="25" customFormat="1" ht="17.25" customHeight="1">
      <c r="A13" s="57">
        <v>8</v>
      </c>
      <c r="B13" s="40" t="s">
        <v>126</v>
      </c>
      <c r="C13" s="34" t="s">
        <v>291</v>
      </c>
      <c r="D13" s="34" t="s">
        <v>216</v>
      </c>
      <c r="E13" s="90" t="s">
        <v>514</v>
      </c>
    </row>
    <row r="14" spans="1:5" s="25" customFormat="1" ht="17.25" customHeight="1">
      <c r="A14" s="89">
        <v>9</v>
      </c>
      <c r="B14" s="40" t="s">
        <v>145</v>
      </c>
      <c r="C14" s="38" t="s">
        <v>298</v>
      </c>
      <c r="D14" s="34" t="s">
        <v>260</v>
      </c>
      <c r="E14" s="90" t="s">
        <v>515</v>
      </c>
    </row>
    <row r="15" spans="1:5" s="25" customFormat="1" ht="17.25" customHeight="1">
      <c r="A15" s="57">
        <v>10</v>
      </c>
      <c r="B15" s="40" t="s">
        <v>135</v>
      </c>
      <c r="C15" s="38" t="s">
        <v>302</v>
      </c>
      <c r="D15" s="34" t="s">
        <v>43</v>
      </c>
      <c r="E15" s="90" t="s">
        <v>516</v>
      </c>
    </row>
    <row r="16" spans="1:5" s="25" customFormat="1" ht="17.25" customHeight="1">
      <c r="A16" s="89">
        <v>11</v>
      </c>
      <c r="B16" s="40" t="s">
        <v>140</v>
      </c>
      <c r="C16" s="34" t="s">
        <v>299</v>
      </c>
      <c r="D16" s="34" t="s">
        <v>265</v>
      </c>
      <c r="E16" s="90" t="s">
        <v>517</v>
      </c>
    </row>
    <row r="17" spans="1:5" s="25" customFormat="1" ht="17.25" customHeight="1">
      <c r="A17" s="57">
        <v>12</v>
      </c>
      <c r="B17" s="40" t="s">
        <v>143</v>
      </c>
      <c r="C17" s="34" t="s">
        <v>303</v>
      </c>
      <c r="D17" s="38" t="s">
        <v>43</v>
      </c>
      <c r="E17" s="90" t="s">
        <v>518</v>
      </c>
    </row>
    <row r="18" spans="1:5" s="25" customFormat="1" ht="17.25" customHeight="1">
      <c r="A18" s="89"/>
      <c r="B18" s="40" t="s">
        <v>138</v>
      </c>
      <c r="C18" s="34" t="s">
        <v>293</v>
      </c>
      <c r="D18" s="34" t="s">
        <v>216</v>
      </c>
      <c r="E18" s="90" t="s">
        <v>371</v>
      </c>
    </row>
    <row r="19" spans="1:5" s="25" customFormat="1" ht="17.25" customHeight="1">
      <c r="A19" s="57"/>
      <c r="B19" s="40" t="s">
        <v>129</v>
      </c>
      <c r="C19" s="38" t="s">
        <v>300</v>
      </c>
      <c r="D19" s="38" t="s">
        <v>265</v>
      </c>
      <c r="E19" s="90" t="s">
        <v>371</v>
      </c>
    </row>
    <row r="20" spans="1:5" s="25" customFormat="1" ht="17.25" customHeight="1">
      <c r="A20" s="89"/>
      <c r="B20" s="40" t="s">
        <v>131</v>
      </c>
      <c r="C20" s="34" t="s">
        <v>305</v>
      </c>
      <c r="D20" s="34" t="s">
        <v>196</v>
      </c>
      <c r="E20" s="90" t="s">
        <v>371</v>
      </c>
    </row>
    <row r="21" spans="1:5" s="25" customFormat="1" ht="17.25" customHeight="1">
      <c r="A21" s="57"/>
      <c r="B21" s="40" t="s">
        <v>137</v>
      </c>
      <c r="C21" s="38" t="s">
        <v>306</v>
      </c>
      <c r="D21" s="38"/>
      <c r="E21" s="90" t="s">
        <v>371</v>
      </c>
    </row>
    <row r="22" spans="1:5" s="25" customFormat="1" ht="17.25" customHeight="1">
      <c r="A22" s="53"/>
      <c r="B22" s="4"/>
      <c r="C22" s="2"/>
      <c r="D22" s="2"/>
      <c r="E22" s="12"/>
    </row>
    <row r="23" spans="1:5" s="25" customFormat="1" ht="17.25" customHeight="1">
      <c r="A23" s="53"/>
      <c r="B23" s="4"/>
      <c r="C23" s="2"/>
      <c r="D23" s="2"/>
      <c r="E23" s="12"/>
    </row>
    <row r="24" spans="1:5" ht="17.25" customHeight="1"/>
    <row r="25" spans="1:5" ht="17.25" customHeight="1">
      <c r="A25" s="143" t="s">
        <v>18</v>
      </c>
      <c r="B25" s="143"/>
      <c r="C25" s="3"/>
      <c r="D25" s="26"/>
      <c r="E25" s="24"/>
    </row>
    <row r="26" spans="1:5" ht="17.25" customHeight="1">
      <c r="A26" s="79" t="s">
        <v>3</v>
      </c>
      <c r="B26" s="80" t="s">
        <v>7</v>
      </c>
      <c r="C26" s="81" t="s">
        <v>8</v>
      </c>
      <c r="D26" s="82" t="s">
        <v>9</v>
      </c>
      <c r="E26" s="83" t="s">
        <v>33</v>
      </c>
    </row>
    <row r="27" spans="1:5" s="25" customFormat="1" ht="17.25" customHeight="1">
      <c r="A27" s="57">
        <v>1</v>
      </c>
      <c r="B27" s="40" t="s">
        <v>148</v>
      </c>
      <c r="C27" s="34" t="s">
        <v>314</v>
      </c>
      <c r="D27" s="34" t="s">
        <v>260</v>
      </c>
      <c r="E27" s="90" t="s">
        <v>519</v>
      </c>
    </row>
    <row r="28" spans="1:5" s="25" customFormat="1" ht="17.25" customHeight="1">
      <c r="A28" s="89">
        <v>2</v>
      </c>
      <c r="B28" s="40" t="s">
        <v>132</v>
      </c>
      <c r="C28" s="34" t="s">
        <v>307</v>
      </c>
      <c r="D28" s="34" t="s">
        <v>216</v>
      </c>
      <c r="E28" s="90" t="s">
        <v>520</v>
      </c>
    </row>
    <row r="29" spans="1:5" s="25" customFormat="1" ht="17.25" customHeight="1">
      <c r="A29" s="57">
        <v>3</v>
      </c>
      <c r="B29" s="40" t="s">
        <v>129</v>
      </c>
      <c r="C29" s="38" t="s">
        <v>317</v>
      </c>
      <c r="D29" s="34" t="s">
        <v>43</v>
      </c>
      <c r="E29" s="90" t="s">
        <v>521</v>
      </c>
    </row>
    <row r="30" spans="1:5" s="25" customFormat="1" ht="17.25" customHeight="1">
      <c r="A30" s="89">
        <v>4</v>
      </c>
      <c r="B30" s="40" t="s">
        <v>138</v>
      </c>
      <c r="C30" s="38" t="s">
        <v>325</v>
      </c>
      <c r="D30" s="34" t="s">
        <v>196</v>
      </c>
      <c r="E30" s="90" t="s">
        <v>522</v>
      </c>
    </row>
    <row r="31" spans="1:5" s="25" customFormat="1" ht="17.25" customHeight="1">
      <c r="A31" s="57">
        <v>5</v>
      </c>
      <c r="B31" s="40" t="s">
        <v>149</v>
      </c>
      <c r="C31" s="38" t="s">
        <v>318</v>
      </c>
      <c r="D31" s="34" t="s">
        <v>196</v>
      </c>
      <c r="E31" s="90" t="s">
        <v>523</v>
      </c>
    </row>
    <row r="32" spans="1:5" s="25" customFormat="1" ht="17.25" customHeight="1">
      <c r="A32" s="89">
        <v>6</v>
      </c>
      <c r="B32" s="40" t="s">
        <v>137</v>
      </c>
      <c r="C32" s="38" t="s">
        <v>320</v>
      </c>
      <c r="D32" s="34" t="s">
        <v>265</v>
      </c>
      <c r="E32" s="90" t="s">
        <v>524</v>
      </c>
    </row>
    <row r="33" spans="1:5" s="25" customFormat="1" ht="17.25" customHeight="1">
      <c r="A33" s="57">
        <v>7</v>
      </c>
      <c r="B33" s="40" t="s">
        <v>136</v>
      </c>
      <c r="C33" s="34" t="s">
        <v>308</v>
      </c>
      <c r="D33" s="34" t="s">
        <v>216</v>
      </c>
      <c r="E33" s="90" t="s">
        <v>525</v>
      </c>
    </row>
    <row r="34" spans="1:5" s="25" customFormat="1" ht="17.25" customHeight="1">
      <c r="A34" s="89">
        <v>8</v>
      </c>
      <c r="B34" s="40" t="s">
        <v>133</v>
      </c>
      <c r="C34" s="38" t="s">
        <v>315</v>
      </c>
      <c r="D34" s="38" t="s">
        <v>260</v>
      </c>
      <c r="E34" s="90" t="s">
        <v>483</v>
      </c>
    </row>
    <row r="35" spans="1:5" s="25" customFormat="1" ht="17.25" customHeight="1">
      <c r="A35" s="57">
        <v>9</v>
      </c>
      <c r="B35" s="40" t="s">
        <v>142</v>
      </c>
      <c r="C35" s="34" t="s">
        <v>316</v>
      </c>
      <c r="D35" s="34" t="s">
        <v>260</v>
      </c>
      <c r="E35" s="90" t="s">
        <v>526</v>
      </c>
    </row>
    <row r="36" spans="1:5" s="25" customFormat="1" ht="17.25" customHeight="1">
      <c r="A36" s="89">
        <v>10</v>
      </c>
      <c r="B36" s="40" t="s">
        <v>141</v>
      </c>
      <c r="C36" s="38" t="s">
        <v>311</v>
      </c>
      <c r="D36" s="34" t="s">
        <v>176</v>
      </c>
      <c r="E36" s="90" t="s">
        <v>527</v>
      </c>
    </row>
    <row r="37" spans="1:5" s="25" customFormat="1" ht="17.25" customHeight="1">
      <c r="A37" s="57">
        <v>11</v>
      </c>
      <c r="B37" s="40" t="s">
        <v>144</v>
      </c>
      <c r="C37" s="34" t="s">
        <v>310</v>
      </c>
      <c r="D37" s="34" t="s">
        <v>176</v>
      </c>
      <c r="E37" s="90" t="s">
        <v>528</v>
      </c>
    </row>
    <row r="38" spans="1:5" s="25" customFormat="1" ht="17.25" customHeight="1">
      <c r="A38" s="89">
        <v>12</v>
      </c>
      <c r="B38" s="40" t="s">
        <v>140</v>
      </c>
      <c r="C38" s="38" t="s">
        <v>309</v>
      </c>
      <c r="D38" s="38" t="s">
        <v>216</v>
      </c>
      <c r="E38" s="90" t="s">
        <v>486</v>
      </c>
    </row>
    <row r="39" spans="1:5" s="25" customFormat="1" ht="17.25" customHeight="1">
      <c r="A39" s="57">
        <v>13</v>
      </c>
      <c r="B39" s="40" t="s">
        <v>139</v>
      </c>
      <c r="C39" s="38" t="s">
        <v>321</v>
      </c>
      <c r="D39" s="34" t="s">
        <v>265</v>
      </c>
      <c r="E39" s="90" t="s">
        <v>529</v>
      </c>
    </row>
    <row r="40" spans="1:5" s="25" customFormat="1" ht="17.25" customHeight="1">
      <c r="A40" s="89">
        <v>14</v>
      </c>
      <c r="B40" s="40" t="s">
        <v>147</v>
      </c>
      <c r="C40" s="38" t="s">
        <v>319</v>
      </c>
      <c r="D40" s="34" t="s">
        <v>265</v>
      </c>
      <c r="E40" s="90" t="s">
        <v>530</v>
      </c>
    </row>
    <row r="41" spans="1:5" s="25" customFormat="1" ht="17.25" customHeight="1">
      <c r="A41" s="57"/>
      <c r="B41" s="40" t="s">
        <v>126</v>
      </c>
      <c r="C41" s="34" t="s">
        <v>312</v>
      </c>
      <c r="D41" s="38" t="s">
        <v>176</v>
      </c>
      <c r="E41" s="90" t="s">
        <v>371</v>
      </c>
    </row>
    <row r="42" spans="1:5" s="25" customFormat="1" ht="17.25" customHeight="1">
      <c r="A42" s="89"/>
      <c r="B42" s="40" t="s">
        <v>127</v>
      </c>
      <c r="C42" s="38" t="s">
        <v>313</v>
      </c>
      <c r="D42" s="34" t="s">
        <v>260</v>
      </c>
      <c r="E42" s="90" t="s">
        <v>371</v>
      </c>
    </row>
    <row r="43" spans="1:5" s="25" customFormat="1" ht="17.25" customHeight="1">
      <c r="A43" s="57"/>
      <c r="B43" s="40" t="s">
        <v>143</v>
      </c>
      <c r="C43" s="38" t="s">
        <v>322</v>
      </c>
      <c r="D43" s="34" t="s">
        <v>323</v>
      </c>
      <c r="E43" s="90" t="s">
        <v>371</v>
      </c>
    </row>
    <row r="44" spans="1:5" s="25" customFormat="1" ht="17.25" customHeight="1">
      <c r="A44" s="89"/>
      <c r="B44" s="40" t="s">
        <v>134</v>
      </c>
      <c r="C44" s="34" t="s">
        <v>324</v>
      </c>
      <c r="D44" s="38" t="s">
        <v>323</v>
      </c>
      <c r="E44" s="90" t="s">
        <v>371</v>
      </c>
    </row>
    <row r="45" spans="1:5" ht="17.25" customHeight="1"/>
    <row r="46" spans="1:5" ht="17.25" customHeight="1"/>
    <row r="47" spans="1:5" ht="17.25" customHeight="1"/>
    <row r="48" spans="1:5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  <row r="1009" ht="17.25" customHeight="1"/>
    <row r="1010" ht="17.25" customHeight="1"/>
  </sheetData>
  <protectedRanges>
    <protectedRange sqref="C21 C7 C9 C11 C13 C15 C17" name="範囲5_1_2_1_1_1"/>
    <protectedRange sqref="C29 C31 C33 C35 C37:C42 C44" name="範囲5_1_2_1_2_1"/>
  </protectedRanges>
  <autoFilter ref="A26:E43" xr:uid="{00000000-0009-0000-0000-00000B000000}">
    <sortState xmlns:xlrd2="http://schemas.microsoft.com/office/spreadsheetml/2017/richdata2" ref="A20:E31">
      <sortCondition ref="E19:E31"/>
    </sortState>
  </autoFilter>
  <mergeCells count="3">
    <mergeCell ref="A1:E1"/>
    <mergeCell ref="A4:B4"/>
    <mergeCell ref="A25:B25"/>
  </mergeCells>
  <phoneticPr fontId="10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5 C7 C9 C11 C13 C17:C21 C29 C37:C42 C27 C44 C31 C33 C35" xr:uid="{00000000-0002-0000-0B00-000000000000}"/>
  </dataValidations>
  <pageMargins left="0.78749999999999998" right="0.78749999999999998" top="0.78749999999999998" bottom="0.78749999999999998" header="0.51180555555555562" footer="0.51180555555555562"/>
  <pageSetup paperSize="9" firstPageNumber="0" fitToHeight="0" orientation="portrait" horizontalDpi="4294967294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B7506-8EA8-4C5B-81D3-C5F94F141CD2}">
  <dimension ref="A1"/>
  <sheetViews>
    <sheetView workbookViewId="0"/>
  </sheetViews>
  <sheetFormatPr baseColWidth="10" defaultColWidth="8.83203125" defaultRowHeight="14"/>
  <sheetData/>
  <phoneticPr fontId="1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36"/>
  <sheetViews>
    <sheetView zoomScale="90" zoomScaleNormal="90" workbookViewId="0">
      <selection activeCell="I28" sqref="I28"/>
    </sheetView>
  </sheetViews>
  <sheetFormatPr baseColWidth="10" defaultColWidth="9" defaultRowHeight="17"/>
  <cols>
    <col min="1" max="1" width="5" style="1" customWidth="1"/>
    <col min="2" max="2" width="7.5" style="1" customWidth="1"/>
    <col min="3" max="3" width="15.6640625" style="1" customWidth="1"/>
    <col min="4" max="4" width="25" style="1" customWidth="1"/>
    <col min="5" max="5" width="10" style="22" customWidth="1"/>
    <col min="6" max="6" width="10" style="19" customWidth="1"/>
    <col min="7" max="7" width="10" style="20" customWidth="1"/>
    <col min="8" max="8" width="10" style="19" customWidth="1"/>
    <col min="9" max="9" width="10" style="20" customWidth="1"/>
    <col min="10" max="11" width="10" style="19" customWidth="1"/>
    <col min="12" max="16384" width="9" style="1"/>
  </cols>
  <sheetData>
    <row r="1" spans="1:11">
      <c r="B1" s="128" t="s">
        <v>25</v>
      </c>
      <c r="C1" s="129"/>
      <c r="D1" s="129"/>
      <c r="E1" s="129"/>
    </row>
    <row r="2" spans="1:11">
      <c r="B2" s="67"/>
      <c r="C2" s="56"/>
      <c r="D2" s="56"/>
      <c r="E2" s="56"/>
    </row>
    <row r="4" spans="1:11">
      <c r="A4" s="135" t="s">
        <v>26</v>
      </c>
      <c r="B4" s="136"/>
      <c r="E4" s="66"/>
      <c r="F4" s="5"/>
      <c r="G4" s="62"/>
      <c r="H4" s="5"/>
      <c r="I4" s="62"/>
      <c r="J4" s="5"/>
      <c r="K4" s="62"/>
    </row>
    <row r="5" spans="1:11">
      <c r="A5" s="71"/>
      <c r="B5" s="71"/>
      <c r="E5" s="61" t="s">
        <v>23</v>
      </c>
      <c r="F5" s="58"/>
      <c r="G5" s="62" t="s">
        <v>4</v>
      </c>
      <c r="H5" s="5"/>
      <c r="I5" s="63" t="s">
        <v>5</v>
      </c>
      <c r="J5" s="58"/>
      <c r="K5" s="64" t="s">
        <v>6</v>
      </c>
    </row>
    <row r="6" spans="1:11">
      <c r="B6" s="1" t="s">
        <v>7</v>
      </c>
      <c r="C6" s="1" t="s">
        <v>8</v>
      </c>
      <c r="D6" s="1" t="s">
        <v>9</v>
      </c>
      <c r="E6" s="92" t="s">
        <v>10</v>
      </c>
      <c r="F6" s="69" t="s">
        <v>11</v>
      </c>
      <c r="G6" s="93" t="s">
        <v>12</v>
      </c>
      <c r="H6" s="70" t="s">
        <v>11</v>
      </c>
      <c r="I6" s="93" t="s">
        <v>13</v>
      </c>
      <c r="J6" s="69" t="s">
        <v>11</v>
      </c>
      <c r="K6" s="60"/>
    </row>
    <row r="7" spans="1:11" ht="17.25" customHeight="1">
      <c r="A7" s="39">
        <v>1</v>
      </c>
      <c r="B7" s="110" t="s">
        <v>41</v>
      </c>
      <c r="C7" s="41" t="s">
        <v>568</v>
      </c>
      <c r="D7" s="41" t="s">
        <v>43</v>
      </c>
      <c r="E7" s="55">
        <v>9.3000000000000007</v>
      </c>
      <c r="F7" s="31">
        <f t="shared" ref="F7:F30" si="0">ROUND(25.4347*(26.9-E7*2.3)^1.34,0)</f>
        <v>250</v>
      </c>
      <c r="G7" s="18">
        <v>2.93</v>
      </c>
      <c r="H7" s="31">
        <f t="shared" ref="H7:H30" si="1">ROUND(0.188807*(100*G7-1.58)^1.37,0)</f>
        <v>449</v>
      </c>
      <c r="I7" s="18">
        <v>29.39</v>
      </c>
      <c r="J7" s="32">
        <f t="shared" ref="J7:J30" si="2">ROUND(15.9809*(I7-2),0)</f>
        <v>438</v>
      </c>
      <c r="K7" s="31">
        <f t="shared" ref="K7:K30" si="3">ROUND(F7+H7+J7,0)</f>
        <v>1137</v>
      </c>
    </row>
    <row r="8" spans="1:11" ht="17.25" customHeight="1">
      <c r="A8" s="39">
        <v>2</v>
      </c>
      <c r="B8" s="110" t="s">
        <v>46</v>
      </c>
      <c r="C8" s="41" t="s">
        <v>569</v>
      </c>
      <c r="D8" s="42" t="s">
        <v>393</v>
      </c>
      <c r="E8" s="54">
        <v>8.6999999999999993</v>
      </c>
      <c r="F8" s="31">
        <f t="shared" si="0"/>
        <v>338</v>
      </c>
      <c r="G8" s="37">
        <v>3.08</v>
      </c>
      <c r="H8" s="31">
        <f t="shared" si="1"/>
        <v>481</v>
      </c>
      <c r="I8" s="37">
        <v>20.76</v>
      </c>
      <c r="J8" s="32">
        <f t="shared" si="2"/>
        <v>300</v>
      </c>
      <c r="K8" s="31">
        <f t="shared" si="3"/>
        <v>1119</v>
      </c>
    </row>
    <row r="9" spans="1:11" ht="17.25" customHeight="1">
      <c r="A9" s="39">
        <v>3</v>
      </c>
      <c r="B9" s="110" t="s">
        <v>65</v>
      </c>
      <c r="C9" s="41" t="s">
        <v>572</v>
      </c>
      <c r="D9" s="42" t="s">
        <v>326</v>
      </c>
      <c r="E9" s="54">
        <v>8.3000000000000007</v>
      </c>
      <c r="F9" s="31">
        <f t="shared" si="0"/>
        <v>400</v>
      </c>
      <c r="G9" s="37">
        <v>2.87</v>
      </c>
      <c r="H9" s="31">
        <f t="shared" si="1"/>
        <v>437</v>
      </c>
      <c r="I9" s="37">
        <v>19.53</v>
      </c>
      <c r="J9" s="32">
        <f t="shared" si="2"/>
        <v>280</v>
      </c>
      <c r="K9" s="31">
        <f t="shared" si="3"/>
        <v>1117</v>
      </c>
    </row>
    <row r="10" spans="1:11" ht="17.25" customHeight="1">
      <c r="A10" s="39">
        <v>4</v>
      </c>
      <c r="B10" s="110" t="s">
        <v>64</v>
      </c>
      <c r="C10" s="41" t="s">
        <v>570</v>
      </c>
      <c r="D10" s="41" t="s">
        <v>346</v>
      </c>
      <c r="E10" s="55">
        <v>8.1</v>
      </c>
      <c r="F10" s="31">
        <f t="shared" si="0"/>
        <v>431</v>
      </c>
      <c r="G10" s="18">
        <v>2.84</v>
      </c>
      <c r="H10" s="31">
        <f t="shared" si="1"/>
        <v>430</v>
      </c>
      <c r="I10" s="18">
        <v>13.64</v>
      </c>
      <c r="J10" s="32">
        <f t="shared" si="2"/>
        <v>186</v>
      </c>
      <c r="K10" s="31">
        <f t="shared" si="3"/>
        <v>1047</v>
      </c>
    </row>
    <row r="11" spans="1:11" ht="17.25" customHeight="1">
      <c r="A11" s="39">
        <v>5</v>
      </c>
      <c r="B11" s="110" t="s">
        <v>47</v>
      </c>
      <c r="C11" s="41" t="s">
        <v>571</v>
      </c>
      <c r="D11" s="41" t="s">
        <v>354</v>
      </c>
      <c r="E11" s="55">
        <v>8.6999999999999993</v>
      </c>
      <c r="F11" s="31">
        <f t="shared" si="0"/>
        <v>338</v>
      </c>
      <c r="G11" s="18">
        <v>2.93</v>
      </c>
      <c r="H11" s="31">
        <f t="shared" si="1"/>
        <v>449</v>
      </c>
      <c r="I11" s="18">
        <v>14.4</v>
      </c>
      <c r="J11" s="32">
        <f t="shared" si="2"/>
        <v>198</v>
      </c>
      <c r="K11" s="31">
        <f t="shared" si="3"/>
        <v>985</v>
      </c>
    </row>
    <row r="12" spans="1:11" ht="17.25" customHeight="1">
      <c r="A12" s="39">
        <v>6</v>
      </c>
      <c r="B12" s="111" t="s">
        <v>50</v>
      </c>
      <c r="C12" s="41" t="s">
        <v>573</v>
      </c>
      <c r="D12" s="42" t="s">
        <v>341</v>
      </c>
      <c r="E12" s="55">
        <v>8.8000000000000007</v>
      </c>
      <c r="F12" s="31">
        <f t="shared" si="0"/>
        <v>323</v>
      </c>
      <c r="G12" s="18">
        <v>2.92</v>
      </c>
      <c r="H12" s="31">
        <f t="shared" si="1"/>
        <v>447</v>
      </c>
      <c r="I12" s="18">
        <v>14.37</v>
      </c>
      <c r="J12" s="32">
        <f t="shared" si="2"/>
        <v>198</v>
      </c>
      <c r="K12" s="31">
        <f t="shared" si="3"/>
        <v>968</v>
      </c>
    </row>
    <row r="13" spans="1:11" ht="17.25" customHeight="1">
      <c r="A13" s="39">
        <v>7</v>
      </c>
      <c r="B13" s="111" t="s">
        <v>40</v>
      </c>
      <c r="C13" s="41" t="s">
        <v>574</v>
      </c>
      <c r="D13" s="42" t="s">
        <v>361</v>
      </c>
      <c r="E13" s="55">
        <v>9.6</v>
      </c>
      <c r="F13" s="31">
        <f t="shared" si="0"/>
        <v>209</v>
      </c>
      <c r="G13" s="18">
        <v>2.52</v>
      </c>
      <c r="H13" s="31">
        <f t="shared" si="1"/>
        <v>365</v>
      </c>
      <c r="I13" s="18">
        <v>23.96</v>
      </c>
      <c r="J13" s="32">
        <f t="shared" si="2"/>
        <v>351</v>
      </c>
      <c r="K13" s="31">
        <f t="shared" si="3"/>
        <v>925</v>
      </c>
    </row>
    <row r="14" spans="1:11" ht="17.25" customHeight="1">
      <c r="A14" s="39">
        <v>8</v>
      </c>
      <c r="B14" s="110" t="s">
        <v>42</v>
      </c>
      <c r="C14" s="41" t="s">
        <v>575</v>
      </c>
      <c r="D14" s="42" t="s">
        <v>361</v>
      </c>
      <c r="E14" s="54">
        <v>8.6</v>
      </c>
      <c r="F14" s="31">
        <f t="shared" si="0"/>
        <v>353</v>
      </c>
      <c r="G14" s="37">
        <v>2.6</v>
      </c>
      <c r="H14" s="31">
        <f t="shared" si="1"/>
        <v>381</v>
      </c>
      <c r="I14" s="37">
        <v>12.83</v>
      </c>
      <c r="J14" s="32">
        <f t="shared" si="2"/>
        <v>173</v>
      </c>
      <c r="K14" s="31">
        <f t="shared" si="3"/>
        <v>907</v>
      </c>
    </row>
    <row r="15" spans="1:11" ht="17.25" customHeight="1">
      <c r="A15" s="39">
        <v>9</v>
      </c>
      <c r="B15" s="110" t="s">
        <v>68</v>
      </c>
      <c r="C15" s="41" t="s">
        <v>576</v>
      </c>
      <c r="D15" s="41" t="s">
        <v>333</v>
      </c>
      <c r="E15" s="55">
        <v>9.3000000000000007</v>
      </c>
      <c r="F15" s="31">
        <f t="shared" si="0"/>
        <v>250</v>
      </c>
      <c r="G15" s="18">
        <v>2.48</v>
      </c>
      <c r="H15" s="31">
        <f t="shared" si="1"/>
        <v>357</v>
      </c>
      <c r="I15" s="18">
        <v>20.63</v>
      </c>
      <c r="J15" s="32">
        <f t="shared" si="2"/>
        <v>298</v>
      </c>
      <c r="K15" s="31">
        <f t="shared" si="3"/>
        <v>905</v>
      </c>
    </row>
    <row r="16" spans="1:11" ht="17.25" customHeight="1">
      <c r="A16" s="39">
        <v>10</v>
      </c>
      <c r="B16" s="110" t="s">
        <v>58</v>
      </c>
      <c r="C16" s="41" t="s">
        <v>577</v>
      </c>
      <c r="D16" s="42" t="s">
        <v>338</v>
      </c>
      <c r="E16" s="54">
        <v>9.3000000000000007</v>
      </c>
      <c r="F16" s="31">
        <f t="shared" si="0"/>
        <v>250</v>
      </c>
      <c r="G16" s="37">
        <v>2.4900000000000002</v>
      </c>
      <c r="H16" s="31">
        <f t="shared" si="1"/>
        <v>359</v>
      </c>
      <c r="I16" s="37">
        <v>15.47</v>
      </c>
      <c r="J16" s="32">
        <f t="shared" si="2"/>
        <v>215</v>
      </c>
      <c r="K16" s="31">
        <f t="shared" si="3"/>
        <v>824</v>
      </c>
    </row>
    <row r="17" spans="1:11" ht="17.25" customHeight="1">
      <c r="A17" s="39">
        <v>11</v>
      </c>
      <c r="B17" s="110" t="s">
        <v>67</v>
      </c>
      <c r="C17" s="41" t="s">
        <v>578</v>
      </c>
      <c r="D17" s="41" t="s">
        <v>333</v>
      </c>
      <c r="E17" s="55">
        <v>9</v>
      </c>
      <c r="F17" s="31">
        <f t="shared" si="0"/>
        <v>293</v>
      </c>
      <c r="G17" s="18">
        <v>2.38</v>
      </c>
      <c r="H17" s="31">
        <f t="shared" si="1"/>
        <v>337</v>
      </c>
      <c r="I17" s="18">
        <v>13.54</v>
      </c>
      <c r="J17" s="32">
        <f t="shared" si="2"/>
        <v>184</v>
      </c>
      <c r="K17" s="31">
        <f t="shared" si="3"/>
        <v>814</v>
      </c>
    </row>
    <row r="18" spans="1:11" ht="17.25" customHeight="1">
      <c r="A18" s="39">
        <v>12</v>
      </c>
      <c r="B18" s="110" t="s">
        <v>44</v>
      </c>
      <c r="C18" s="41" t="s">
        <v>579</v>
      </c>
      <c r="D18" s="41" t="s">
        <v>346</v>
      </c>
      <c r="E18" s="55">
        <v>8.6</v>
      </c>
      <c r="F18" s="31">
        <f t="shared" si="0"/>
        <v>353</v>
      </c>
      <c r="G18" s="18">
        <v>2.29</v>
      </c>
      <c r="H18" s="31">
        <f t="shared" si="1"/>
        <v>320</v>
      </c>
      <c r="I18" s="18">
        <v>10.71</v>
      </c>
      <c r="J18" s="32">
        <f t="shared" si="2"/>
        <v>139</v>
      </c>
      <c r="K18" s="31">
        <f t="shared" si="3"/>
        <v>812</v>
      </c>
    </row>
    <row r="19" spans="1:11" ht="17.25" customHeight="1">
      <c r="A19" s="39">
        <v>13</v>
      </c>
      <c r="B19" s="110" t="s">
        <v>56</v>
      </c>
      <c r="C19" s="41" t="s">
        <v>580</v>
      </c>
      <c r="D19" s="41" t="s">
        <v>336</v>
      </c>
      <c r="E19" s="55">
        <v>9.1999999999999993</v>
      </c>
      <c r="F19" s="31">
        <f t="shared" si="0"/>
        <v>264</v>
      </c>
      <c r="G19" s="18">
        <v>2.21</v>
      </c>
      <c r="H19" s="31">
        <f t="shared" si="1"/>
        <v>304</v>
      </c>
      <c r="I19" s="18">
        <v>14.81</v>
      </c>
      <c r="J19" s="32">
        <f t="shared" si="2"/>
        <v>205</v>
      </c>
      <c r="K19" s="31">
        <f t="shared" si="3"/>
        <v>773</v>
      </c>
    </row>
    <row r="20" spans="1:11" ht="17.25" customHeight="1">
      <c r="A20" s="39">
        <v>14</v>
      </c>
      <c r="B20" s="110" t="s">
        <v>52</v>
      </c>
      <c r="C20" s="41" t="s">
        <v>581</v>
      </c>
      <c r="D20" s="41" t="s">
        <v>354</v>
      </c>
      <c r="E20" s="55">
        <v>9.6</v>
      </c>
      <c r="F20" s="31">
        <f t="shared" si="0"/>
        <v>209</v>
      </c>
      <c r="G20" s="18">
        <v>2.19</v>
      </c>
      <c r="H20" s="31">
        <f t="shared" si="1"/>
        <v>301</v>
      </c>
      <c r="I20" s="18">
        <v>16.29</v>
      </c>
      <c r="J20" s="32">
        <f t="shared" si="2"/>
        <v>228</v>
      </c>
      <c r="K20" s="31">
        <f t="shared" si="3"/>
        <v>738</v>
      </c>
    </row>
    <row r="21" spans="1:11" ht="17.25" customHeight="1">
      <c r="A21" s="39">
        <v>15</v>
      </c>
      <c r="B21" s="110" t="s">
        <v>55</v>
      </c>
      <c r="C21" s="41" t="s">
        <v>582</v>
      </c>
      <c r="D21" s="41" t="s">
        <v>333</v>
      </c>
      <c r="E21" s="55">
        <v>9.3000000000000007</v>
      </c>
      <c r="F21" s="31">
        <f t="shared" si="0"/>
        <v>250</v>
      </c>
      <c r="G21" s="18">
        <v>2.19</v>
      </c>
      <c r="H21" s="31">
        <f t="shared" si="1"/>
        <v>301</v>
      </c>
      <c r="I21" s="18">
        <v>10.17</v>
      </c>
      <c r="J21" s="32">
        <f t="shared" si="2"/>
        <v>131</v>
      </c>
      <c r="K21" s="31">
        <f t="shared" si="3"/>
        <v>682</v>
      </c>
    </row>
    <row r="22" spans="1:11" ht="17.25" customHeight="1">
      <c r="A22" s="39">
        <v>16</v>
      </c>
      <c r="B22" s="110" t="s">
        <v>39</v>
      </c>
      <c r="C22" s="41" t="s">
        <v>583</v>
      </c>
      <c r="D22" s="41" t="s">
        <v>361</v>
      </c>
      <c r="E22" s="55">
        <v>9.8000000000000007</v>
      </c>
      <c r="F22" s="31">
        <f t="shared" si="0"/>
        <v>183</v>
      </c>
      <c r="G22" s="18">
        <v>2.13</v>
      </c>
      <c r="H22" s="31">
        <f t="shared" si="1"/>
        <v>289</v>
      </c>
      <c r="I22" s="18">
        <v>13.98</v>
      </c>
      <c r="J22" s="32">
        <f t="shared" si="2"/>
        <v>191</v>
      </c>
      <c r="K22" s="31">
        <f t="shared" si="3"/>
        <v>663</v>
      </c>
    </row>
    <row r="23" spans="1:11" ht="17.25" customHeight="1">
      <c r="A23" s="39">
        <v>17</v>
      </c>
      <c r="B23" s="110" t="s">
        <v>51</v>
      </c>
      <c r="C23" s="41" t="s">
        <v>584</v>
      </c>
      <c r="D23" s="42" t="s">
        <v>341</v>
      </c>
      <c r="E23" s="54">
        <v>9.8000000000000007</v>
      </c>
      <c r="F23" s="31">
        <f t="shared" si="0"/>
        <v>183</v>
      </c>
      <c r="G23" s="37">
        <v>2.46</v>
      </c>
      <c r="H23" s="31">
        <f t="shared" si="1"/>
        <v>353</v>
      </c>
      <c r="I23" s="37">
        <v>9.14</v>
      </c>
      <c r="J23" s="32">
        <f t="shared" si="2"/>
        <v>114</v>
      </c>
      <c r="K23" s="31">
        <f t="shared" si="3"/>
        <v>650</v>
      </c>
    </row>
    <row r="24" spans="1:11" ht="17.25" customHeight="1">
      <c r="A24" s="39">
        <v>18</v>
      </c>
      <c r="B24" s="111" t="s">
        <v>53</v>
      </c>
      <c r="C24" s="41" t="s">
        <v>585</v>
      </c>
      <c r="D24" s="42" t="s">
        <v>338</v>
      </c>
      <c r="E24" s="55">
        <v>10.1</v>
      </c>
      <c r="F24" s="31">
        <f t="shared" si="0"/>
        <v>145</v>
      </c>
      <c r="G24" s="18">
        <v>2</v>
      </c>
      <c r="H24" s="31">
        <f t="shared" si="1"/>
        <v>265</v>
      </c>
      <c r="I24" s="18">
        <v>14.52</v>
      </c>
      <c r="J24" s="32">
        <f t="shared" si="2"/>
        <v>200</v>
      </c>
      <c r="K24" s="31">
        <f t="shared" si="3"/>
        <v>610</v>
      </c>
    </row>
    <row r="25" spans="1:11" ht="17.25" customHeight="1">
      <c r="A25" s="39">
        <v>19</v>
      </c>
      <c r="B25" s="111" t="s">
        <v>45</v>
      </c>
      <c r="C25" s="41" t="s">
        <v>586</v>
      </c>
      <c r="D25" s="42" t="s">
        <v>336</v>
      </c>
      <c r="E25" s="55">
        <v>10</v>
      </c>
      <c r="F25" s="31">
        <f t="shared" si="0"/>
        <v>158</v>
      </c>
      <c r="G25" s="18">
        <v>1.98</v>
      </c>
      <c r="H25" s="31">
        <f t="shared" si="1"/>
        <v>262</v>
      </c>
      <c r="I25" s="18">
        <v>11.66</v>
      </c>
      <c r="J25" s="32">
        <f t="shared" si="2"/>
        <v>154</v>
      </c>
      <c r="K25" s="31">
        <f t="shared" si="3"/>
        <v>574</v>
      </c>
    </row>
    <row r="26" spans="1:11" ht="17.25" customHeight="1">
      <c r="A26" s="39">
        <v>20</v>
      </c>
      <c r="B26" s="111" t="s">
        <v>48</v>
      </c>
      <c r="C26" s="41" t="s">
        <v>587</v>
      </c>
      <c r="D26" s="42" t="s">
        <v>361</v>
      </c>
      <c r="E26" s="55">
        <v>9.6</v>
      </c>
      <c r="F26" s="31">
        <f t="shared" si="0"/>
        <v>209</v>
      </c>
      <c r="G26" s="18">
        <v>1.74</v>
      </c>
      <c r="H26" s="31">
        <f t="shared" si="1"/>
        <v>219</v>
      </c>
      <c r="I26" s="18">
        <v>10.52</v>
      </c>
      <c r="J26" s="32">
        <f t="shared" si="2"/>
        <v>136</v>
      </c>
      <c r="K26" s="31">
        <f t="shared" si="3"/>
        <v>564</v>
      </c>
    </row>
    <row r="27" spans="1:11" ht="17.25" customHeight="1">
      <c r="A27" s="39">
        <v>21</v>
      </c>
      <c r="B27" s="110" t="s">
        <v>49</v>
      </c>
      <c r="C27" s="41" t="s">
        <v>588</v>
      </c>
      <c r="D27" s="42" t="s">
        <v>338</v>
      </c>
      <c r="E27" s="55">
        <v>10.1</v>
      </c>
      <c r="F27" s="31">
        <f t="shared" si="0"/>
        <v>145</v>
      </c>
      <c r="G27" s="18">
        <v>2.14</v>
      </c>
      <c r="H27" s="31">
        <f t="shared" si="1"/>
        <v>291</v>
      </c>
      <c r="I27" s="18">
        <v>9.81</v>
      </c>
      <c r="J27" s="32">
        <f t="shared" si="2"/>
        <v>125</v>
      </c>
      <c r="K27" s="31">
        <f t="shared" si="3"/>
        <v>561</v>
      </c>
    </row>
    <row r="28" spans="1:11" ht="17.25" customHeight="1">
      <c r="A28" s="39">
        <v>22</v>
      </c>
      <c r="B28" s="110" t="s">
        <v>62</v>
      </c>
      <c r="C28" s="41" t="s">
        <v>589</v>
      </c>
      <c r="D28" s="41" t="s">
        <v>336</v>
      </c>
      <c r="E28" s="55">
        <v>9.6999999999999993</v>
      </c>
      <c r="F28" s="31">
        <f t="shared" si="0"/>
        <v>196</v>
      </c>
      <c r="G28" s="18">
        <v>1.29</v>
      </c>
      <c r="H28" s="31">
        <f t="shared" si="1"/>
        <v>145</v>
      </c>
      <c r="I28" s="18">
        <v>8.3000000000000007</v>
      </c>
      <c r="J28" s="32">
        <f t="shared" si="2"/>
        <v>101</v>
      </c>
      <c r="K28" s="31">
        <f t="shared" si="3"/>
        <v>442</v>
      </c>
    </row>
    <row r="29" spans="1:11" ht="17.25" customHeight="1">
      <c r="A29" s="39">
        <v>23</v>
      </c>
      <c r="B29" s="110" t="s">
        <v>38</v>
      </c>
      <c r="C29" s="41" t="s">
        <v>590</v>
      </c>
      <c r="D29" s="41" t="s">
        <v>336</v>
      </c>
      <c r="E29" s="55">
        <v>9.8000000000000007</v>
      </c>
      <c r="F29" s="31">
        <f t="shared" si="0"/>
        <v>183</v>
      </c>
      <c r="G29" s="18">
        <v>1.48</v>
      </c>
      <c r="H29" s="31">
        <f t="shared" si="1"/>
        <v>175</v>
      </c>
      <c r="I29" s="18">
        <v>6.87</v>
      </c>
      <c r="J29" s="32">
        <f t="shared" si="2"/>
        <v>78</v>
      </c>
      <c r="K29" s="31">
        <f t="shared" si="3"/>
        <v>436</v>
      </c>
    </row>
    <row r="30" spans="1:11" ht="17.25" customHeight="1">
      <c r="A30" s="39">
        <v>24</v>
      </c>
      <c r="B30" s="110" t="s">
        <v>57</v>
      </c>
      <c r="C30" s="41" t="s">
        <v>591</v>
      </c>
      <c r="D30" s="41" t="s">
        <v>341</v>
      </c>
      <c r="E30" s="55">
        <v>10.8</v>
      </c>
      <c r="F30" s="31">
        <f t="shared" si="0"/>
        <v>67</v>
      </c>
      <c r="G30" s="18">
        <v>1.68</v>
      </c>
      <c r="H30" s="31">
        <f t="shared" si="1"/>
        <v>208</v>
      </c>
      <c r="I30" s="18">
        <v>8.76</v>
      </c>
      <c r="J30" s="32">
        <f t="shared" si="2"/>
        <v>108</v>
      </c>
      <c r="K30" s="31">
        <f t="shared" si="3"/>
        <v>383</v>
      </c>
    </row>
    <row r="31" spans="1:11" ht="17.25" customHeight="1">
      <c r="A31" s="39"/>
      <c r="B31" s="106"/>
      <c r="C31" s="47"/>
      <c r="D31" s="102"/>
      <c r="E31" s="107"/>
      <c r="F31" s="5"/>
      <c r="H31" s="5"/>
      <c r="J31" s="105"/>
      <c r="K31" s="5"/>
    </row>
    <row r="32" spans="1:11" ht="17.25" customHeight="1">
      <c r="A32" s="39"/>
      <c r="B32" s="106"/>
      <c r="C32" s="47"/>
      <c r="D32" s="47"/>
      <c r="E32" s="103"/>
      <c r="F32" s="5"/>
      <c r="G32" s="104"/>
      <c r="H32" s="5"/>
      <c r="I32" s="104"/>
      <c r="J32" s="105"/>
      <c r="K32" s="5"/>
    </row>
    <row r="33" spans="1:11" ht="17.25" customHeight="1">
      <c r="A33" s="39"/>
      <c r="B33" s="101"/>
      <c r="C33" s="47"/>
      <c r="D33" s="102"/>
      <c r="E33" s="103"/>
      <c r="F33" s="5"/>
      <c r="G33" s="104"/>
      <c r="H33" s="5"/>
      <c r="I33" s="104"/>
      <c r="J33" s="105"/>
      <c r="K33" s="5"/>
    </row>
    <row r="34" spans="1:11" ht="17.25" customHeight="1">
      <c r="A34" s="39"/>
      <c r="B34" s="106"/>
      <c r="C34" s="47"/>
      <c r="D34" s="47"/>
      <c r="E34" s="103"/>
      <c r="F34" s="5"/>
      <c r="G34" s="104"/>
      <c r="H34" s="5"/>
      <c r="I34" s="104"/>
      <c r="J34" s="105"/>
      <c r="K34" s="5"/>
    </row>
    <row r="35" spans="1:11" ht="17.25" customHeight="1">
      <c r="A35" s="39"/>
      <c r="B35" s="106"/>
      <c r="C35" s="47"/>
      <c r="D35" s="102"/>
      <c r="E35" s="107"/>
      <c r="F35" s="5"/>
      <c r="H35" s="5"/>
      <c r="J35" s="105"/>
      <c r="K35" s="5"/>
    </row>
    <row r="36" spans="1:11" ht="17.25" customHeight="1">
      <c r="A36" s="39"/>
      <c r="B36" s="106"/>
      <c r="C36" s="47"/>
      <c r="D36" s="47"/>
      <c r="E36" s="103"/>
      <c r="F36" s="5"/>
      <c r="G36" s="104"/>
      <c r="H36" s="5"/>
      <c r="I36" s="104"/>
      <c r="J36" s="105"/>
      <c r="K36" s="5"/>
    </row>
  </sheetData>
  <protectedRanges>
    <protectedRange sqref="C34" name="範囲5_3_1_3_1"/>
    <protectedRange sqref="C10 C14 C18 C22 C26" name="範囲5_3_1_3_1_1"/>
  </protectedRanges>
  <autoFilter ref="B6:K6" xr:uid="{00000000-0009-0000-0000-000001000000}">
    <sortState xmlns:xlrd2="http://schemas.microsoft.com/office/spreadsheetml/2017/richdata2" ref="B7:K30">
      <sortCondition descending="1" ref="K6"/>
    </sortState>
  </autoFilter>
  <mergeCells count="2">
    <mergeCell ref="B1:E1"/>
    <mergeCell ref="A4:B4"/>
  </mergeCells>
  <phoneticPr fontId="10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34 C10 C14 C18 C22 C26" xr:uid="{00000000-0002-0000-0100-000000000000}"/>
  </dataValidations>
  <pageMargins left="0.78749999999999998" right="0.78749999999999998" top="0.39374999999999999" bottom="0.39374999999999999" header="0.51180555555555562" footer="0.51180555555555562"/>
  <pageSetup paperSize="9" firstPageNumber="0" fitToHeight="0" orientation="landscape" horizontalDpi="4294967294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K36"/>
  <sheetViews>
    <sheetView topLeftCell="A4" zoomScaleNormal="100" workbookViewId="0">
      <selection activeCell="I24" sqref="I24"/>
    </sheetView>
  </sheetViews>
  <sheetFormatPr baseColWidth="10" defaultColWidth="9" defaultRowHeight="17"/>
  <cols>
    <col min="1" max="1" width="5" style="1" customWidth="1"/>
    <col min="2" max="2" width="7.5" style="1" customWidth="1"/>
    <col min="3" max="3" width="15.6640625" style="1" customWidth="1"/>
    <col min="4" max="4" width="25" style="1" customWidth="1"/>
    <col min="5" max="5" width="10" style="22" customWidth="1"/>
    <col min="6" max="6" width="10" style="19" customWidth="1"/>
    <col min="7" max="7" width="10" style="20" customWidth="1"/>
    <col min="8" max="8" width="10" style="19" customWidth="1"/>
    <col min="9" max="9" width="10" style="20" customWidth="1"/>
    <col min="10" max="11" width="10" style="19" customWidth="1"/>
    <col min="12" max="16384" width="9" style="1"/>
  </cols>
  <sheetData>
    <row r="1" spans="1:11">
      <c r="B1" s="128" t="s">
        <v>25</v>
      </c>
      <c r="C1" s="129"/>
      <c r="D1" s="129"/>
      <c r="E1" s="129"/>
    </row>
    <row r="4" spans="1:11">
      <c r="A4" s="135" t="s">
        <v>27</v>
      </c>
      <c r="B4" s="136"/>
      <c r="E4" s="66"/>
      <c r="F4" s="5"/>
      <c r="G4" s="62"/>
      <c r="H4" s="5"/>
      <c r="I4" s="62"/>
      <c r="J4" s="5"/>
      <c r="K4" s="62"/>
    </row>
    <row r="5" spans="1:11">
      <c r="A5" s="71"/>
      <c r="B5" s="71"/>
      <c r="E5" s="61" t="s">
        <v>23</v>
      </c>
      <c r="F5" s="58"/>
      <c r="G5" s="62" t="s">
        <v>4</v>
      </c>
      <c r="H5" s="5"/>
      <c r="I5" s="63" t="s">
        <v>5</v>
      </c>
      <c r="J5" s="58"/>
      <c r="K5" s="64" t="s">
        <v>6</v>
      </c>
    </row>
    <row r="6" spans="1:11">
      <c r="B6" s="1" t="s">
        <v>7</v>
      </c>
      <c r="C6" s="1" t="s">
        <v>8</v>
      </c>
      <c r="D6" s="1" t="s">
        <v>9</v>
      </c>
      <c r="E6" s="92" t="s">
        <v>10</v>
      </c>
      <c r="F6" s="69" t="s">
        <v>11</v>
      </c>
      <c r="G6" s="93" t="s">
        <v>12</v>
      </c>
      <c r="H6" s="70" t="s">
        <v>11</v>
      </c>
      <c r="I6" s="93" t="s">
        <v>13</v>
      </c>
      <c r="J6" s="69" t="s">
        <v>11</v>
      </c>
      <c r="K6" s="60"/>
    </row>
    <row r="7" spans="1:11" ht="17.25" customHeight="1">
      <c r="A7" s="36">
        <v>1</v>
      </c>
      <c r="B7" s="40" t="s">
        <v>71</v>
      </c>
      <c r="C7" s="41" t="s">
        <v>592</v>
      </c>
      <c r="D7" s="42" t="s">
        <v>593</v>
      </c>
      <c r="E7" s="55">
        <v>8</v>
      </c>
      <c r="F7" s="14">
        <f t="shared" ref="F7:F23" si="0">ROUND(25.4347*(25.5-E7*2.1)^1.34,0)</f>
        <v>462</v>
      </c>
      <c r="G7" s="18">
        <v>3.98</v>
      </c>
      <c r="H7" s="14">
        <f t="shared" ref="H7:H26" si="1">ROUND(0.14354*(100*G7-1.77)^1.385,0)</f>
        <v>569</v>
      </c>
      <c r="I7" s="18">
        <v>34.75</v>
      </c>
      <c r="J7" s="14">
        <v>345</v>
      </c>
      <c r="K7" s="14">
        <f t="shared" ref="K7:K26" si="2">ROUND(F7+H7+J7,0)</f>
        <v>1376</v>
      </c>
    </row>
    <row r="8" spans="1:11" ht="17.25" customHeight="1">
      <c r="A8" s="36">
        <v>2</v>
      </c>
      <c r="B8" s="40" t="s">
        <v>76</v>
      </c>
      <c r="C8" s="41" t="s">
        <v>594</v>
      </c>
      <c r="D8" s="42" t="s">
        <v>595</v>
      </c>
      <c r="E8" s="55">
        <v>7.7</v>
      </c>
      <c r="F8" s="14">
        <f t="shared" si="0"/>
        <v>507</v>
      </c>
      <c r="G8" s="18">
        <v>3.71</v>
      </c>
      <c r="H8" s="14">
        <f t="shared" si="1"/>
        <v>516</v>
      </c>
      <c r="I8" s="18">
        <v>34.130000000000003</v>
      </c>
      <c r="J8" s="14">
        <v>338</v>
      </c>
      <c r="K8" s="14">
        <f t="shared" si="2"/>
        <v>1361</v>
      </c>
    </row>
    <row r="9" spans="1:11" ht="17.25" customHeight="1">
      <c r="A9" s="36">
        <v>3</v>
      </c>
      <c r="B9" s="40" t="s">
        <v>72</v>
      </c>
      <c r="C9" s="41" t="s">
        <v>596</v>
      </c>
      <c r="D9" s="42" t="s">
        <v>597</v>
      </c>
      <c r="E9" s="55">
        <v>8.5</v>
      </c>
      <c r="F9" s="14">
        <f t="shared" si="0"/>
        <v>389</v>
      </c>
      <c r="G9" s="18">
        <v>3.6</v>
      </c>
      <c r="H9" s="14">
        <f t="shared" si="1"/>
        <v>495</v>
      </c>
      <c r="I9" s="18">
        <v>41.16</v>
      </c>
      <c r="J9" s="14">
        <v>416</v>
      </c>
      <c r="K9" s="14">
        <f t="shared" si="2"/>
        <v>1300</v>
      </c>
    </row>
    <row r="10" spans="1:11" ht="17.25" customHeight="1">
      <c r="A10" s="36">
        <v>4</v>
      </c>
      <c r="B10" s="40" t="s">
        <v>162</v>
      </c>
      <c r="C10" s="42" t="s">
        <v>598</v>
      </c>
      <c r="D10" s="42" t="s">
        <v>599</v>
      </c>
      <c r="E10" s="55">
        <v>8.4</v>
      </c>
      <c r="F10" s="14">
        <f t="shared" si="0"/>
        <v>403</v>
      </c>
      <c r="G10" s="18">
        <v>3.55</v>
      </c>
      <c r="H10" s="14">
        <f t="shared" si="1"/>
        <v>485</v>
      </c>
      <c r="I10" s="18">
        <v>37</v>
      </c>
      <c r="J10" s="14">
        <v>370</v>
      </c>
      <c r="K10" s="14">
        <f t="shared" si="2"/>
        <v>1258</v>
      </c>
    </row>
    <row r="11" spans="1:11" ht="17.25" customHeight="1">
      <c r="A11" s="36">
        <v>5</v>
      </c>
      <c r="B11" s="40" t="s">
        <v>74</v>
      </c>
      <c r="C11" s="41" t="s">
        <v>600</v>
      </c>
      <c r="D11" s="42" t="s">
        <v>601</v>
      </c>
      <c r="E11" s="55">
        <v>8.6</v>
      </c>
      <c r="F11" s="14">
        <f t="shared" si="0"/>
        <v>374</v>
      </c>
      <c r="G11" s="18">
        <v>3.22</v>
      </c>
      <c r="H11" s="14">
        <f t="shared" si="1"/>
        <v>424</v>
      </c>
      <c r="I11" s="18">
        <v>36.799999999999997</v>
      </c>
      <c r="J11" s="14">
        <v>368</v>
      </c>
      <c r="K11" s="14">
        <f t="shared" si="2"/>
        <v>1166</v>
      </c>
    </row>
    <row r="12" spans="1:11" ht="17.25" customHeight="1">
      <c r="A12" s="36">
        <v>6</v>
      </c>
      <c r="B12" s="40" t="s">
        <v>75</v>
      </c>
      <c r="C12" s="41" t="s">
        <v>602</v>
      </c>
      <c r="D12" s="42" t="s">
        <v>603</v>
      </c>
      <c r="E12" s="55">
        <v>8.8000000000000007</v>
      </c>
      <c r="F12" s="14">
        <f t="shared" si="0"/>
        <v>346</v>
      </c>
      <c r="G12" s="18">
        <v>3.23</v>
      </c>
      <c r="H12" s="14">
        <f t="shared" si="1"/>
        <v>426</v>
      </c>
      <c r="I12" s="18">
        <v>33.06</v>
      </c>
      <c r="J12" s="14">
        <v>326</v>
      </c>
      <c r="K12" s="14">
        <f t="shared" si="2"/>
        <v>1098</v>
      </c>
    </row>
    <row r="13" spans="1:11" ht="17.25" customHeight="1">
      <c r="A13" s="36">
        <v>7</v>
      </c>
      <c r="B13" s="40" t="s">
        <v>83</v>
      </c>
      <c r="C13" s="42" t="s">
        <v>604</v>
      </c>
      <c r="D13" s="42"/>
      <c r="E13" s="55">
        <v>8.1</v>
      </c>
      <c r="F13" s="14">
        <f t="shared" si="0"/>
        <v>447</v>
      </c>
      <c r="G13" s="18">
        <v>3.2</v>
      </c>
      <c r="H13" s="14">
        <f t="shared" si="1"/>
        <v>420</v>
      </c>
      <c r="I13" s="18">
        <v>22.28</v>
      </c>
      <c r="J13" s="14">
        <v>207</v>
      </c>
      <c r="K13" s="14">
        <f t="shared" si="2"/>
        <v>1074</v>
      </c>
    </row>
    <row r="14" spans="1:11" ht="17.25" customHeight="1">
      <c r="A14" s="36">
        <v>8</v>
      </c>
      <c r="B14" s="40" t="s">
        <v>84</v>
      </c>
      <c r="C14" s="41" t="s">
        <v>605</v>
      </c>
      <c r="D14" s="42" t="s">
        <v>597</v>
      </c>
      <c r="E14" s="55">
        <v>8.5</v>
      </c>
      <c r="F14" s="14">
        <f t="shared" si="0"/>
        <v>389</v>
      </c>
      <c r="G14" s="18">
        <v>2.85</v>
      </c>
      <c r="H14" s="14">
        <f t="shared" si="1"/>
        <v>357</v>
      </c>
      <c r="I14" s="18">
        <v>25.83</v>
      </c>
      <c r="J14" s="14">
        <v>246</v>
      </c>
      <c r="K14" s="14">
        <f t="shared" si="2"/>
        <v>992</v>
      </c>
    </row>
    <row r="15" spans="1:11" ht="17.25" customHeight="1">
      <c r="A15" s="36">
        <v>9</v>
      </c>
      <c r="B15" s="40" t="s">
        <v>80</v>
      </c>
      <c r="C15" s="41" t="s">
        <v>606</v>
      </c>
      <c r="D15" s="42" t="s">
        <v>603</v>
      </c>
      <c r="E15" s="55">
        <v>8.6</v>
      </c>
      <c r="F15" s="14">
        <f t="shared" si="0"/>
        <v>374</v>
      </c>
      <c r="G15" s="18">
        <v>3.34</v>
      </c>
      <c r="H15" s="14">
        <f t="shared" si="1"/>
        <v>446</v>
      </c>
      <c r="I15" s="18">
        <v>17.53</v>
      </c>
      <c r="J15" s="14">
        <v>155</v>
      </c>
      <c r="K15" s="14">
        <f t="shared" si="2"/>
        <v>975</v>
      </c>
    </row>
    <row r="16" spans="1:11" ht="17.25" customHeight="1">
      <c r="A16" s="36">
        <v>10</v>
      </c>
      <c r="B16" s="40" t="s">
        <v>78</v>
      </c>
      <c r="C16" s="41" t="s">
        <v>607</v>
      </c>
      <c r="D16" s="42" t="s">
        <v>597</v>
      </c>
      <c r="E16" s="55">
        <v>8.8000000000000007</v>
      </c>
      <c r="F16" s="14">
        <f t="shared" si="0"/>
        <v>346</v>
      </c>
      <c r="G16" s="18">
        <v>2.8</v>
      </c>
      <c r="H16" s="14">
        <f t="shared" si="1"/>
        <v>349</v>
      </c>
      <c r="I16" s="18">
        <v>26.7</v>
      </c>
      <c r="J16" s="14">
        <v>256</v>
      </c>
      <c r="K16" s="14">
        <f t="shared" si="2"/>
        <v>951</v>
      </c>
    </row>
    <row r="17" spans="1:11" ht="17.25" customHeight="1">
      <c r="A17" s="36">
        <v>11</v>
      </c>
      <c r="B17" s="40" t="s">
        <v>77</v>
      </c>
      <c r="C17" s="42" t="s">
        <v>608</v>
      </c>
      <c r="D17" s="42" t="s">
        <v>593</v>
      </c>
      <c r="E17" s="55">
        <v>8.5</v>
      </c>
      <c r="F17" s="14">
        <f t="shared" si="0"/>
        <v>389</v>
      </c>
      <c r="G17" s="18">
        <v>2.4700000000000002</v>
      </c>
      <c r="H17" s="14">
        <f t="shared" si="1"/>
        <v>293</v>
      </c>
      <c r="I17" s="18">
        <v>25.66</v>
      </c>
      <c r="J17" s="14">
        <v>245</v>
      </c>
      <c r="K17" s="14">
        <f t="shared" si="2"/>
        <v>927</v>
      </c>
    </row>
    <row r="18" spans="1:11" ht="17.25" customHeight="1">
      <c r="A18" s="36">
        <v>12</v>
      </c>
      <c r="B18" s="40" t="s">
        <v>73</v>
      </c>
      <c r="C18" s="42" t="s">
        <v>609</v>
      </c>
      <c r="D18" s="42" t="s">
        <v>610</v>
      </c>
      <c r="E18" s="55">
        <v>9.3000000000000007</v>
      </c>
      <c r="F18" s="14">
        <f t="shared" si="0"/>
        <v>279</v>
      </c>
      <c r="G18" s="18">
        <v>3.09</v>
      </c>
      <c r="H18" s="14">
        <f t="shared" si="1"/>
        <v>400</v>
      </c>
      <c r="I18" s="18">
        <v>25.52</v>
      </c>
      <c r="J18" s="14">
        <v>243</v>
      </c>
      <c r="K18" s="14">
        <f t="shared" si="2"/>
        <v>922</v>
      </c>
    </row>
    <row r="19" spans="1:11" ht="17.25" customHeight="1">
      <c r="A19" s="36">
        <v>13</v>
      </c>
      <c r="B19" s="40" t="s">
        <v>81</v>
      </c>
      <c r="C19" s="41" t="s">
        <v>611</v>
      </c>
      <c r="D19" s="42" t="s">
        <v>595</v>
      </c>
      <c r="E19" s="55">
        <v>9.1</v>
      </c>
      <c r="F19" s="14">
        <f t="shared" si="0"/>
        <v>305</v>
      </c>
      <c r="G19" s="18">
        <v>2.9</v>
      </c>
      <c r="H19" s="14">
        <f t="shared" si="1"/>
        <v>366</v>
      </c>
      <c r="I19" s="18">
        <v>25.84</v>
      </c>
      <c r="J19" s="14">
        <v>247</v>
      </c>
      <c r="K19" s="14">
        <f t="shared" si="2"/>
        <v>918</v>
      </c>
    </row>
    <row r="20" spans="1:11" ht="17.25" customHeight="1">
      <c r="A20" s="36">
        <v>14</v>
      </c>
      <c r="B20" s="40" t="s">
        <v>79</v>
      </c>
      <c r="C20" s="42" t="s">
        <v>612</v>
      </c>
      <c r="D20" s="42" t="s">
        <v>610</v>
      </c>
      <c r="E20" s="55">
        <v>8.6999999999999993</v>
      </c>
      <c r="F20" s="14">
        <f t="shared" si="0"/>
        <v>360</v>
      </c>
      <c r="G20" s="18">
        <v>2.69</v>
      </c>
      <c r="H20" s="14">
        <f t="shared" si="1"/>
        <v>330</v>
      </c>
      <c r="I20" s="18">
        <v>21.03</v>
      </c>
      <c r="J20" s="14">
        <v>194</v>
      </c>
      <c r="K20" s="14">
        <f t="shared" si="2"/>
        <v>884</v>
      </c>
    </row>
    <row r="21" spans="1:11" ht="17.25" customHeight="1">
      <c r="A21" s="36">
        <v>15</v>
      </c>
      <c r="B21" s="40" t="s">
        <v>165</v>
      </c>
      <c r="C21" s="42" t="s">
        <v>613</v>
      </c>
      <c r="D21" s="42" t="s">
        <v>599</v>
      </c>
      <c r="E21" s="55">
        <v>9.3000000000000007</v>
      </c>
      <c r="F21" s="14">
        <f t="shared" si="0"/>
        <v>279</v>
      </c>
      <c r="G21" s="18">
        <v>2.09</v>
      </c>
      <c r="H21" s="14">
        <f t="shared" si="1"/>
        <v>232</v>
      </c>
      <c r="I21" s="18">
        <v>34.97</v>
      </c>
      <c r="J21" s="14">
        <v>347</v>
      </c>
      <c r="K21" s="14">
        <f t="shared" si="2"/>
        <v>858</v>
      </c>
    </row>
    <row r="22" spans="1:11" ht="17.25" customHeight="1">
      <c r="A22" s="36">
        <v>16</v>
      </c>
      <c r="B22" s="40" t="s">
        <v>82</v>
      </c>
      <c r="C22" s="41" t="s">
        <v>614</v>
      </c>
      <c r="D22" s="42" t="s">
        <v>610</v>
      </c>
      <c r="E22" s="55">
        <v>8.4</v>
      </c>
      <c r="F22" s="14">
        <f t="shared" si="0"/>
        <v>403</v>
      </c>
      <c r="G22" s="18">
        <v>3.38</v>
      </c>
      <c r="H22" s="14">
        <f t="shared" si="1"/>
        <v>453</v>
      </c>
      <c r="I22" s="126" t="s">
        <v>615</v>
      </c>
      <c r="J22" s="14">
        <v>0</v>
      </c>
      <c r="K22" s="14">
        <f t="shared" si="2"/>
        <v>856</v>
      </c>
    </row>
    <row r="23" spans="1:11" ht="17.25" customHeight="1">
      <c r="A23" s="36">
        <v>17</v>
      </c>
      <c r="B23" s="97" t="s">
        <v>163</v>
      </c>
      <c r="C23" s="108" t="s">
        <v>616</v>
      </c>
      <c r="D23" s="108" t="s">
        <v>599</v>
      </c>
      <c r="E23" s="99">
        <v>9.4</v>
      </c>
      <c r="F23" s="109">
        <f t="shared" si="0"/>
        <v>266</v>
      </c>
      <c r="G23" s="100">
        <v>2.61</v>
      </c>
      <c r="H23" s="109">
        <f t="shared" si="1"/>
        <v>316</v>
      </c>
      <c r="I23" s="100">
        <v>22.23</v>
      </c>
      <c r="J23" s="109">
        <v>207</v>
      </c>
      <c r="K23" s="109">
        <f t="shared" si="2"/>
        <v>789</v>
      </c>
    </row>
    <row r="24" spans="1:11" ht="17.25" customHeight="1">
      <c r="A24" s="36">
        <v>18</v>
      </c>
      <c r="B24" s="97" t="s">
        <v>85</v>
      </c>
      <c r="C24" s="98" t="s">
        <v>617</v>
      </c>
      <c r="D24" s="108"/>
      <c r="E24" s="99" t="s">
        <v>371</v>
      </c>
      <c r="F24" s="109">
        <v>0</v>
      </c>
      <c r="G24" s="100">
        <v>2.92</v>
      </c>
      <c r="H24" s="109">
        <f t="shared" si="1"/>
        <v>370</v>
      </c>
      <c r="I24" s="100">
        <v>28.83</v>
      </c>
      <c r="J24" s="109">
        <v>280</v>
      </c>
      <c r="K24" s="109">
        <f t="shared" si="2"/>
        <v>650</v>
      </c>
    </row>
    <row r="25" spans="1:11" ht="17.25" customHeight="1">
      <c r="A25" s="36">
        <v>19</v>
      </c>
      <c r="B25" s="97" t="s">
        <v>164</v>
      </c>
      <c r="C25" s="108" t="s">
        <v>618</v>
      </c>
      <c r="D25" s="108" t="s">
        <v>599</v>
      </c>
      <c r="E25" s="99">
        <v>9.9</v>
      </c>
      <c r="F25" s="109">
        <f>ROUND(25.4347*(25.5-E25*2.1)^1.34,0)</f>
        <v>203</v>
      </c>
      <c r="G25" s="100">
        <v>2.31</v>
      </c>
      <c r="H25" s="109">
        <f t="shared" si="1"/>
        <v>267</v>
      </c>
      <c r="I25" s="100">
        <v>18.29</v>
      </c>
      <c r="J25" s="109">
        <v>164</v>
      </c>
      <c r="K25" s="109">
        <f t="shared" si="2"/>
        <v>634</v>
      </c>
    </row>
    <row r="26" spans="1:11" ht="17.25" customHeight="1">
      <c r="A26" s="36">
        <v>20</v>
      </c>
      <c r="B26" s="97" t="s">
        <v>86</v>
      </c>
      <c r="C26" s="98" t="s">
        <v>619</v>
      </c>
      <c r="D26" s="108" t="s">
        <v>603</v>
      </c>
      <c r="E26" s="99">
        <v>10.1</v>
      </c>
      <c r="F26" s="109">
        <f>ROUND(25.4347*(25.5-E26*2.1)^1.34,0)</f>
        <v>179</v>
      </c>
      <c r="G26" s="100">
        <v>2.64</v>
      </c>
      <c r="H26" s="109">
        <f t="shared" si="1"/>
        <v>321</v>
      </c>
      <c r="I26" s="100">
        <v>14.86</v>
      </c>
      <c r="J26" s="109">
        <v>126</v>
      </c>
      <c r="K26" s="109">
        <f t="shared" si="2"/>
        <v>626</v>
      </c>
    </row>
    <row r="27" spans="1:11" ht="17.25" customHeight="1">
      <c r="A27" s="36"/>
      <c r="B27" s="40" t="s">
        <v>87</v>
      </c>
      <c r="C27" s="42" t="s">
        <v>620</v>
      </c>
      <c r="D27" s="42" t="s">
        <v>597</v>
      </c>
      <c r="E27" s="137" t="s">
        <v>371</v>
      </c>
      <c r="F27" s="138"/>
      <c r="G27" s="138"/>
      <c r="H27" s="138"/>
      <c r="I27" s="138"/>
      <c r="J27" s="138"/>
      <c r="K27" s="139"/>
    </row>
    <row r="28" spans="1:11" ht="17.25" customHeight="1">
      <c r="A28" s="39"/>
      <c r="B28" s="106"/>
      <c r="C28" s="47"/>
      <c r="D28" s="102"/>
      <c r="E28" s="103"/>
      <c r="G28" s="104"/>
      <c r="I28" s="104"/>
    </row>
    <row r="29" spans="1:11" ht="17.25" customHeight="1">
      <c r="A29" s="39"/>
      <c r="B29" s="106"/>
      <c r="C29" s="102"/>
      <c r="D29" s="102"/>
      <c r="E29" s="103"/>
      <c r="G29" s="104"/>
      <c r="I29" s="104"/>
    </row>
    <row r="30" spans="1:11" ht="17.25" customHeight="1">
      <c r="A30" s="39"/>
      <c r="B30" s="106"/>
      <c r="C30" s="47"/>
      <c r="D30" s="102"/>
      <c r="E30" s="103"/>
      <c r="G30" s="104"/>
      <c r="I30" s="104"/>
    </row>
    <row r="31" spans="1:11" ht="17.25" customHeight="1">
      <c r="A31" s="39"/>
      <c r="B31" s="106"/>
      <c r="C31" s="47"/>
      <c r="D31" s="102"/>
      <c r="E31" s="103"/>
      <c r="G31" s="104"/>
      <c r="I31" s="104"/>
    </row>
    <row r="32" spans="1:11" ht="17.25" customHeight="1">
      <c r="A32" s="39"/>
      <c r="B32" s="106"/>
      <c r="C32" s="47"/>
      <c r="D32" s="102"/>
      <c r="E32" s="103"/>
      <c r="G32" s="104"/>
      <c r="I32" s="104"/>
    </row>
    <row r="33" spans="1:9" ht="17.25" customHeight="1">
      <c r="A33" s="39"/>
      <c r="B33" s="106"/>
      <c r="C33" s="102"/>
      <c r="D33" s="102"/>
      <c r="E33" s="103"/>
      <c r="G33" s="104"/>
      <c r="I33" s="104"/>
    </row>
    <row r="34" spans="1:9" ht="17.25" customHeight="1">
      <c r="A34" s="39"/>
      <c r="B34" s="106"/>
      <c r="C34" s="47"/>
      <c r="D34" s="102"/>
      <c r="E34" s="103"/>
      <c r="G34" s="104"/>
      <c r="I34" s="104"/>
    </row>
    <row r="35" spans="1:9" ht="17.25" customHeight="1">
      <c r="A35" s="39"/>
      <c r="B35" s="106"/>
      <c r="C35" s="102"/>
      <c r="D35" s="102"/>
      <c r="E35" s="103"/>
      <c r="G35" s="104"/>
      <c r="I35" s="104"/>
    </row>
    <row r="36" spans="1:9" ht="17.25" customHeight="1">
      <c r="A36" s="39"/>
      <c r="B36" s="106"/>
      <c r="C36" s="47"/>
      <c r="D36" s="102"/>
      <c r="E36" s="103"/>
      <c r="G36" s="104"/>
      <c r="I36" s="104"/>
    </row>
  </sheetData>
  <protectedRanges>
    <protectedRange sqref="C31" name="範囲5_1_2_1_1"/>
    <protectedRange sqref="C36" name="範囲5_1_1_1_1"/>
    <protectedRange sqref="C11 C21" name="範囲5_1_2_1_1_1"/>
    <protectedRange sqref="C16" name="範囲5_1_1_1_1_1"/>
  </protectedRanges>
  <autoFilter ref="B6:K6" xr:uid="{00000000-0009-0000-0000-000002000000}"/>
  <mergeCells count="3">
    <mergeCell ref="B1:E1"/>
    <mergeCell ref="A4:B4"/>
    <mergeCell ref="E27:K27"/>
  </mergeCells>
  <phoneticPr fontId="10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30:C31 C36 C20:C21 C10:C11 C16" xr:uid="{00000000-0002-0000-0200-000000000000}"/>
  </dataValidations>
  <pageMargins left="0.78749999999999998" right="0.78749999999999998" top="0.39374999999999999" bottom="0.39374999999999999" header="0.51180555555555562" footer="0.51180555555555562"/>
  <pageSetup paperSize="9" scale="99" firstPageNumber="0" fitToHeight="0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K36"/>
  <sheetViews>
    <sheetView topLeftCell="A3" zoomScaleNormal="100" workbookViewId="0">
      <selection activeCell="I23" sqref="I23"/>
    </sheetView>
  </sheetViews>
  <sheetFormatPr baseColWidth="10" defaultColWidth="9" defaultRowHeight="17"/>
  <cols>
    <col min="1" max="1" width="5" style="1" customWidth="1"/>
    <col min="2" max="2" width="7.5" style="1" customWidth="1"/>
    <col min="3" max="3" width="15.6640625" style="1" customWidth="1"/>
    <col min="4" max="4" width="25" style="1" customWidth="1"/>
    <col min="5" max="5" width="10" style="22" customWidth="1"/>
    <col min="6" max="6" width="10" style="19" customWidth="1"/>
    <col min="7" max="7" width="10" style="20" customWidth="1"/>
    <col min="8" max="8" width="10" style="19" customWidth="1"/>
    <col min="9" max="9" width="10" style="20" customWidth="1"/>
    <col min="10" max="11" width="10" style="19" customWidth="1"/>
    <col min="12" max="16384" width="9" style="1"/>
  </cols>
  <sheetData>
    <row r="1" spans="1:11">
      <c r="B1" s="128" t="s">
        <v>25</v>
      </c>
      <c r="C1" s="129"/>
      <c r="D1" s="129"/>
      <c r="E1" s="129"/>
    </row>
    <row r="4" spans="1:11">
      <c r="A4" s="135" t="s">
        <v>28</v>
      </c>
      <c r="B4" s="136"/>
      <c r="E4" s="66"/>
      <c r="F4" s="5"/>
      <c r="G4" s="62"/>
      <c r="H4" s="5"/>
      <c r="I4" s="62"/>
      <c r="J4" s="5"/>
      <c r="K4" s="62"/>
    </row>
    <row r="5" spans="1:11">
      <c r="A5" s="71"/>
      <c r="B5" s="71"/>
      <c r="E5" s="61" t="s">
        <v>23</v>
      </c>
      <c r="F5" s="58"/>
      <c r="G5" s="62" t="s">
        <v>4</v>
      </c>
      <c r="H5" s="5"/>
      <c r="I5" s="63" t="s">
        <v>5</v>
      </c>
      <c r="J5" s="58"/>
      <c r="K5" s="64" t="s">
        <v>6</v>
      </c>
    </row>
    <row r="6" spans="1:11">
      <c r="B6" s="1" t="s">
        <v>7</v>
      </c>
      <c r="C6" s="1" t="s">
        <v>8</v>
      </c>
      <c r="D6" s="1" t="s">
        <v>9</v>
      </c>
      <c r="E6" s="92" t="s">
        <v>10</v>
      </c>
      <c r="F6" s="69" t="s">
        <v>11</v>
      </c>
      <c r="G6" s="93" t="s">
        <v>12</v>
      </c>
      <c r="H6" s="70" t="s">
        <v>11</v>
      </c>
      <c r="I6" s="93" t="s">
        <v>13</v>
      </c>
      <c r="J6" s="69" t="s">
        <v>11</v>
      </c>
      <c r="K6" s="60"/>
    </row>
    <row r="7" spans="1:11" ht="17.25" customHeight="1">
      <c r="A7" s="39">
        <v>1</v>
      </c>
      <c r="B7" s="110" t="s">
        <v>80</v>
      </c>
      <c r="C7" s="41" t="s">
        <v>621</v>
      </c>
      <c r="D7" s="41" t="s">
        <v>597</v>
      </c>
      <c r="E7" s="55">
        <v>7.9</v>
      </c>
      <c r="F7" s="14">
        <f t="shared" ref="F7:F24" si="0">ROUND(25.4347*(26.9-E7*2.3)^1.34,0)</f>
        <v>464</v>
      </c>
      <c r="G7" s="18">
        <v>3.36</v>
      </c>
      <c r="H7" s="14">
        <f t="shared" ref="H7:H24" si="1">ROUND(0.188807*(100*G7-1.58)^1.37,0)</f>
        <v>542</v>
      </c>
      <c r="I7" s="18">
        <v>23.35</v>
      </c>
      <c r="J7" s="14">
        <f t="shared" ref="J7:J24" si="2">ROUND(15.9809*(I7-2),0)</f>
        <v>341</v>
      </c>
      <c r="K7" s="14">
        <f t="shared" ref="K7:K24" si="3">ROUND(F7+H7+J7,0)</f>
        <v>1347</v>
      </c>
    </row>
    <row r="8" spans="1:11">
      <c r="A8" s="39">
        <v>2</v>
      </c>
      <c r="B8" s="110" t="s">
        <v>75</v>
      </c>
      <c r="C8" s="41" t="s">
        <v>622</v>
      </c>
      <c r="D8" s="42" t="s">
        <v>610</v>
      </c>
      <c r="E8" s="55">
        <v>8.3000000000000007</v>
      </c>
      <c r="F8" s="14">
        <f t="shared" si="0"/>
        <v>400</v>
      </c>
      <c r="G8" s="18">
        <v>2.93</v>
      </c>
      <c r="H8" s="14">
        <f t="shared" si="1"/>
        <v>449</v>
      </c>
      <c r="I8" s="18">
        <v>24.29</v>
      </c>
      <c r="J8" s="14">
        <f t="shared" si="2"/>
        <v>356</v>
      </c>
      <c r="K8" s="14">
        <f t="shared" si="3"/>
        <v>1205</v>
      </c>
    </row>
    <row r="9" spans="1:11">
      <c r="A9" s="39">
        <v>3</v>
      </c>
      <c r="B9" s="110" t="s">
        <v>78</v>
      </c>
      <c r="C9" s="41" t="s">
        <v>623</v>
      </c>
      <c r="D9" s="41" t="s">
        <v>599</v>
      </c>
      <c r="E9" s="55">
        <v>8.5</v>
      </c>
      <c r="F9" s="14">
        <f t="shared" si="0"/>
        <v>368</v>
      </c>
      <c r="G9" s="18">
        <v>3.09</v>
      </c>
      <c r="H9" s="14">
        <f t="shared" si="1"/>
        <v>483</v>
      </c>
      <c r="I9" s="18">
        <v>24.08</v>
      </c>
      <c r="J9" s="14">
        <f t="shared" si="2"/>
        <v>353</v>
      </c>
      <c r="K9" s="14">
        <f t="shared" si="3"/>
        <v>1204</v>
      </c>
    </row>
    <row r="10" spans="1:11">
      <c r="A10" s="39">
        <v>4</v>
      </c>
      <c r="B10" s="110" t="s">
        <v>82</v>
      </c>
      <c r="C10" s="41" t="s">
        <v>624</v>
      </c>
      <c r="D10" s="42" t="s">
        <v>597</v>
      </c>
      <c r="E10" s="55">
        <v>8.5</v>
      </c>
      <c r="F10" s="14">
        <f t="shared" si="0"/>
        <v>368</v>
      </c>
      <c r="G10" s="18">
        <v>3.13</v>
      </c>
      <c r="H10" s="14">
        <f t="shared" si="1"/>
        <v>492</v>
      </c>
      <c r="I10" s="18">
        <v>22.48</v>
      </c>
      <c r="J10" s="14">
        <f t="shared" si="2"/>
        <v>327</v>
      </c>
      <c r="K10" s="14">
        <f t="shared" si="3"/>
        <v>1187</v>
      </c>
    </row>
    <row r="11" spans="1:11">
      <c r="A11" s="39">
        <v>5</v>
      </c>
      <c r="B11" s="110" t="s">
        <v>81</v>
      </c>
      <c r="C11" s="41" t="s">
        <v>625</v>
      </c>
      <c r="D11" s="41" t="s">
        <v>626</v>
      </c>
      <c r="E11" s="55">
        <v>9</v>
      </c>
      <c r="F11" s="14">
        <f t="shared" si="0"/>
        <v>293</v>
      </c>
      <c r="G11" s="18">
        <v>2.85</v>
      </c>
      <c r="H11" s="14">
        <f t="shared" si="1"/>
        <v>432</v>
      </c>
      <c r="I11" s="18">
        <v>28</v>
      </c>
      <c r="J11" s="14">
        <f t="shared" si="2"/>
        <v>416</v>
      </c>
      <c r="K11" s="14">
        <f t="shared" si="3"/>
        <v>1141</v>
      </c>
    </row>
    <row r="12" spans="1:11">
      <c r="A12" s="39">
        <v>6</v>
      </c>
      <c r="B12" s="110" t="s">
        <v>79</v>
      </c>
      <c r="C12" s="41" t="s">
        <v>627</v>
      </c>
      <c r="D12" s="41" t="s">
        <v>599</v>
      </c>
      <c r="E12" s="55">
        <v>8.3000000000000007</v>
      </c>
      <c r="F12" s="14">
        <f t="shared" si="0"/>
        <v>400</v>
      </c>
      <c r="G12" s="18">
        <v>2.74</v>
      </c>
      <c r="H12" s="14">
        <f t="shared" si="1"/>
        <v>410</v>
      </c>
      <c r="I12" s="18">
        <v>21.25</v>
      </c>
      <c r="J12" s="14">
        <f t="shared" si="2"/>
        <v>308</v>
      </c>
      <c r="K12" s="14">
        <f t="shared" si="3"/>
        <v>1118</v>
      </c>
    </row>
    <row r="13" spans="1:11">
      <c r="A13" s="39">
        <v>7</v>
      </c>
      <c r="B13" s="110" t="s">
        <v>73</v>
      </c>
      <c r="C13" s="41" t="s">
        <v>628</v>
      </c>
      <c r="D13" s="41" t="s">
        <v>603</v>
      </c>
      <c r="E13" s="55">
        <v>8.9</v>
      </c>
      <c r="F13" s="14">
        <f t="shared" si="0"/>
        <v>308</v>
      </c>
      <c r="G13" s="18">
        <v>2.99</v>
      </c>
      <c r="H13" s="14">
        <f t="shared" si="1"/>
        <v>462</v>
      </c>
      <c r="I13" s="18">
        <v>18.079999999999998</v>
      </c>
      <c r="J13" s="14">
        <f t="shared" si="2"/>
        <v>257</v>
      </c>
      <c r="K13" s="14">
        <f t="shared" si="3"/>
        <v>1027</v>
      </c>
    </row>
    <row r="14" spans="1:11">
      <c r="A14" s="39">
        <v>8</v>
      </c>
      <c r="B14" s="110" t="s">
        <v>71</v>
      </c>
      <c r="C14" s="41" t="s">
        <v>629</v>
      </c>
      <c r="D14" s="41" t="s">
        <v>593</v>
      </c>
      <c r="E14" s="55">
        <v>8.6999999999999993</v>
      </c>
      <c r="F14" s="14">
        <f t="shared" si="0"/>
        <v>338</v>
      </c>
      <c r="G14" s="18">
        <v>2.4</v>
      </c>
      <c r="H14" s="14">
        <f t="shared" si="1"/>
        <v>341</v>
      </c>
      <c r="I14" s="18">
        <v>18.47</v>
      </c>
      <c r="J14" s="14">
        <f t="shared" si="2"/>
        <v>263</v>
      </c>
      <c r="K14" s="14">
        <f t="shared" si="3"/>
        <v>942</v>
      </c>
    </row>
    <row r="15" spans="1:11">
      <c r="A15" s="39">
        <v>9</v>
      </c>
      <c r="B15" s="110" t="s">
        <v>74</v>
      </c>
      <c r="C15" s="41" t="s">
        <v>630</v>
      </c>
      <c r="D15" s="42" t="s">
        <v>601</v>
      </c>
      <c r="E15" s="55">
        <v>9</v>
      </c>
      <c r="F15" s="14">
        <f t="shared" si="0"/>
        <v>293</v>
      </c>
      <c r="G15" s="18">
        <v>2.64</v>
      </c>
      <c r="H15" s="14">
        <f t="shared" si="1"/>
        <v>389</v>
      </c>
      <c r="I15" s="18">
        <v>17.329999999999998</v>
      </c>
      <c r="J15" s="14">
        <f t="shared" si="2"/>
        <v>245</v>
      </c>
      <c r="K15" s="14">
        <f t="shared" si="3"/>
        <v>927</v>
      </c>
    </row>
    <row r="16" spans="1:11">
      <c r="A16" s="39">
        <v>10</v>
      </c>
      <c r="B16" s="110" t="s">
        <v>76</v>
      </c>
      <c r="C16" s="41" t="s">
        <v>631</v>
      </c>
      <c r="D16" s="41" t="s">
        <v>610</v>
      </c>
      <c r="E16" s="55">
        <v>9.1</v>
      </c>
      <c r="F16" s="14">
        <f t="shared" si="0"/>
        <v>279</v>
      </c>
      <c r="G16" s="18">
        <v>2.83</v>
      </c>
      <c r="H16" s="14">
        <f t="shared" si="1"/>
        <v>428</v>
      </c>
      <c r="I16" s="18">
        <v>15.14</v>
      </c>
      <c r="J16" s="14">
        <f t="shared" si="2"/>
        <v>210</v>
      </c>
      <c r="K16" s="14">
        <f t="shared" si="3"/>
        <v>917</v>
      </c>
    </row>
    <row r="17" spans="1:11" ht="17.25" customHeight="1">
      <c r="A17" s="39">
        <v>11</v>
      </c>
      <c r="B17" s="110" t="s">
        <v>72</v>
      </c>
      <c r="C17" s="41" t="s">
        <v>632</v>
      </c>
      <c r="D17" s="41" t="s">
        <v>597</v>
      </c>
      <c r="E17" s="55">
        <v>8.8000000000000007</v>
      </c>
      <c r="F17" s="14">
        <f t="shared" si="0"/>
        <v>323</v>
      </c>
      <c r="G17" s="18">
        <v>2.64</v>
      </c>
      <c r="H17" s="14">
        <f t="shared" si="1"/>
        <v>389</v>
      </c>
      <c r="I17" s="18">
        <v>14.2</v>
      </c>
      <c r="J17" s="14">
        <f t="shared" si="2"/>
        <v>195</v>
      </c>
      <c r="K17" s="14">
        <f t="shared" si="3"/>
        <v>907</v>
      </c>
    </row>
    <row r="18" spans="1:11">
      <c r="A18" s="39">
        <v>12</v>
      </c>
      <c r="B18" s="110" t="s">
        <v>83</v>
      </c>
      <c r="C18" s="41" t="s">
        <v>633</v>
      </c>
      <c r="D18" s="42" t="s">
        <v>88</v>
      </c>
      <c r="E18" s="55">
        <v>8.8000000000000007</v>
      </c>
      <c r="F18" s="14">
        <f t="shared" si="0"/>
        <v>323</v>
      </c>
      <c r="G18" s="18">
        <v>2.2000000000000002</v>
      </c>
      <c r="H18" s="14">
        <f t="shared" si="1"/>
        <v>303</v>
      </c>
      <c r="I18" s="18">
        <v>15.77</v>
      </c>
      <c r="J18" s="14">
        <f t="shared" si="2"/>
        <v>220</v>
      </c>
      <c r="K18" s="14">
        <f t="shared" si="3"/>
        <v>846</v>
      </c>
    </row>
    <row r="19" spans="1:11">
      <c r="A19" s="39">
        <v>13</v>
      </c>
      <c r="B19" s="110" t="s">
        <v>86</v>
      </c>
      <c r="C19" s="41" t="s">
        <v>634</v>
      </c>
      <c r="D19" s="41" t="s">
        <v>597</v>
      </c>
      <c r="E19" s="55">
        <v>9.1</v>
      </c>
      <c r="F19" s="14">
        <f t="shared" si="0"/>
        <v>279</v>
      </c>
      <c r="G19" s="18">
        <v>2.86</v>
      </c>
      <c r="H19" s="14">
        <f t="shared" si="1"/>
        <v>434</v>
      </c>
      <c r="I19" s="18">
        <v>10.02</v>
      </c>
      <c r="J19" s="14">
        <f t="shared" si="2"/>
        <v>128</v>
      </c>
      <c r="K19" s="14">
        <f t="shared" si="3"/>
        <v>841</v>
      </c>
    </row>
    <row r="20" spans="1:11">
      <c r="A20" s="39">
        <v>14</v>
      </c>
      <c r="B20" s="112" t="s">
        <v>77</v>
      </c>
      <c r="C20" s="98" t="s">
        <v>635</v>
      </c>
      <c r="D20" s="108" t="s">
        <v>626</v>
      </c>
      <c r="E20" s="99">
        <v>9.5</v>
      </c>
      <c r="F20" s="109">
        <f t="shared" si="0"/>
        <v>223</v>
      </c>
      <c r="G20" s="100">
        <v>2.58</v>
      </c>
      <c r="H20" s="109">
        <f t="shared" si="1"/>
        <v>377</v>
      </c>
      <c r="I20" s="100">
        <v>14.38</v>
      </c>
      <c r="J20" s="109">
        <f t="shared" si="2"/>
        <v>198</v>
      </c>
      <c r="K20" s="109">
        <f t="shared" si="3"/>
        <v>798</v>
      </c>
    </row>
    <row r="21" spans="1:11">
      <c r="A21" s="39">
        <v>15</v>
      </c>
      <c r="B21" s="112" t="s">
        <v>74</v>
      </c>
      <c r="C21" s="98" t="s">
        <v>636</v>
      </c>
      <c r="D21" s="98" t="s">
        <v>599</v>
      </c>
      <c r="E21" s="99">
        <v>9.1999999999999993</v>
      </c>
      <c r="F21" s="109">
        <f t="shared" si="0"/>
        <v>264</v>
      </c>
      <c r="G21" s="100">
        <v>2.09</v>
      </c>
      <c r="H21" s="109">
        <f t="shared" si="1"/>
        <v>282</v>
      </c>
      <c r="I21" s="100">
        <v>14.16</v>
      </c>
      <c r="J21" s="109">
        <f t="shared" si="2"/>
        <v>194</v>
      </c>
      <c r="K21" s="109">
        <f t="shared" si="3"/>
        <v>740</v>
      </c>
    </row>
    <row r="22" spans="1:11">
      <c r="A22" s="39">
        <v>16</v>
      </c>
      <c r="B22" s="112" t="s">
        <v>163</v>
      </c>
      <c r="C22" s="98" t="s">
        <v>637</v>
      </c>
      <c r="D22" s="98" t="s">
        <v>599</v>
      </c>
      <c r="E22" s="99">
        <v>9</v>
      </c>
      <c r="F22" s="109">
        <f t="shared" si="0"/>
        <v>293</v>
      </c>
      <c r="G22" s="100">
        <v>1.91</v>
      </c>
      <c r="H22" s="109">
        <f t="shared" si="1"/>
        <v>249</v>
      </c>
      <c r="I22" s="100">
        <v>12.1</v>
      </c>
      <c r="J22" s="109">
        <f t="shared" si="2"/>
        <v>161</v>
      </c>
      <c r="K22" s="109">
        <f t="shared" si="3"/>
        <v>703</v>
      </c>
    </row>
    <row r="23" spans="1:11">
      <c r="A23" s="39">
        <v>17</v>
      </c>
      <c r="B23" s="112" t="s">
        <v>84</v>
      </c>
      <c r="C23" s="98" t="s">
        <v>638</v>
      </c>
      <c r="D23" s="98" t="s">
        <v>593</v>
      </c>
      <c r="E23" s="99">
        <v>9.1999999999999993</v>
      </c>
      <c r="F23" s="109">
        <f t="shared" si="0"/>
        <v>264</v>
      </c>
      <c r="G23" s="100">
        <v>2.09</v>
      </c>
      <c r="H23" s="109">
        <f t="shared" si="1"/>
        <v>282</v>
      </c>
      <c r="I23" s="100">
        <v>10.199999999999999</v>
      </c>
      <c r="J23" s="109">
        <f t="shared" si="2"/>
        <v>131</v>
      </c>
      <c r="K23" s="109">
        <f t="shared" si="3"/>
        <v>677</v>
      </c>
    </row>
    <row r="24" spans="1:11">
      <c r="A24" s="39">
        <v>18</v>
      </c>
      <c r="B24" s="112" t="s">
        <v>162</v>
      </c>
      <c r="C24" s="98" t="s">
        <v>639</v>
      </c>
      <c r="D24" s="98" t="s">
        <v>599</v>
      </c>
      <c r="E24" s="99">
        <v>9.8000000000000007</v>
      </c>
      <c r="F24" s="109">
        <f t="shared" si="0"/>
        <v>183</v>
      </c>
      <c r="G24" s="100">
        <v>1.78</v>
      </c>
      <c r="H24" s="109">
        <f t="shared" si="1"/>
        <v>226</v>
      </c>
      <c r="I24" s="100">
        <v>13.25</v>
      </c>
      <c r="J24" s="109">
        <f t="shared" si="2"/>
        <v>180</v>
      </c>
      <c r="K24" s="109">
        <f t="shared" si="3"/>
        <v>589</v>
      </c>
    </row>
    <row r="25" spans="1:11">
      <c r="A25" s="39"/>
      <c r="B25" s="110" t="s">
        <v>87</v>
      </c>
      <c r="C25" s="41" t="s">
        <v>640</v>
      </c>
      <c r="D25" s="41" t="s">
        <v>626</v>
      </c>
      <c r="E25" s="137" t="s">
        <v>371</v>
      </c>
      <c r="F25" s="138"/>
      <c r="G25" s="138"/>
      <c r="H25" s="138"/>
      <c r="I25" s="138"/>
      <c r="J25" s="138"/>
      <c r="K25" s="139"/>
    </row>
    <row r="26" spans="1:11">
      <c r="A26" s="39"/>
      <c r="B26" s="106"/>
      <c r="C26" s="47"/>
      <c r="D26" s="47"/>
      <c r="E26" s="103"/>
      <c r="G26" s="104"/>
      <c r="I26" s="104"/>
    </row>
    <row r="27" spans="1:11" ht="17.25" customHeight="1">
      <c r="A27" s="39"/>
      <c r="B27" s="106"/>
      <c r="C27" s="47"/>
      <c r="D27" s="47"/>
      <c r="E27" s="103"/>
      <c r="G27" s="104"/>
      <c r="I27" s="104"/>
    </row>
    <row r="28" spans="1:11">
      <c r="A28" s="39"/>
      <c r="B28" s="106"/>
      <c r="C28" s="47"/>
      <c r="D28" s="102"/>
      <c r="E28" s="103"/>
      <c r="G28" s="104"/>
      <c r="I28" s="104"/>
    </row>
    <row r="29" spans="1:11">
      <c r="A29" s="39"/>
      <c r="B29" s="106"/>
      <c r="C29" s="47"/>
      <c r="D29" s="102"/>
      <c r="E29" s="103"/>
      <c r="G29" s="104"/>
      <c r="I29" s="104"/>
    </row>
    <row r="30" spans="1:11">
      <c r="A30" s="39"/>
      <c r="B30" s="106"/>
      <c r="C30" s="47"/>
      <c r="D30" s="47"/>
      <c r="E30" s="103"/>
      <c r="G30" s="104"/>
      <c r="I30" s="104"/>
    </row>
    <row r="31" spans="1:11">
      <c r="A31" s="39"/>
      <c r="B31" s="106"/>
      <c r="C31" s="47"/>
      <c r="D31" s="47"/>
      <c r="E31" s="103"/>
      <c r="G31" s="104"/>
      <c r="I31" s="104"/>
    </row>
    <row r="32" spans="1:11">
      <c r="A32" s="39"/>
      <c r="B32" s="106"/>
      <c r="C32" s="47"/>
      <c r="D32" s="47"/>
      <c r="E32" s="103"/>
      <c r="G32" s="104"/>
      <c r="I32" s="104"/>
    </row>
    <row r="33" spans="1:9">
      <c r="A33" s="39"/>
      <c r="B33" s="106"/>
      <c r="C33" s="47"/>
      <c r="D33" s="47"/>
      <c r="E33" s="103"/>
      <c r="G33" s="104"/>
      <c r="I33" s="104"/>
    </row>
    <row r="34" spans="1:9">
      <c r="A34" s="39"/>
      <c r="B34" s="106"/>
      <c r="C34" s="47"/>
      <c r="D34" s="47"/>
      <c r="E34" s="103"/>
      <c r="G34" s="104"/>
      <c r="I34" s="104"/>
    </row>
    <row r="35" spans="1:9">
      <c r="A35" s="39"/>
      <c r="B35" s="106"/>
      <c r="C35" s="47"/>
      <c r="D35" s="102"/>
      <c r="E35" s="103"/>
      <c r="G35" s="104"/>
      <c r="I35" s="104"/>
    </row>
    <row r="36" spans="1:9">
      <c r="A36" s="39"/>
      <c r="B36" s="106"/>
      <c r="C36" s="47"/>
      <c r="D36" s="47"/>
      <c r="E36" s="103"/>
      <c r="G36" s="104"/>
      <c r="I36" s="104"/>
    </row>
  </sheetData>
  <autoFilter ref="B6:K6" xr:uid="{00000000-0009-0000-0000-000003000000}"/>
  <mergeCells count="3">
    <mergeCell ref="B1:E1"/>
    <mergeCell ref="A4:B4"/>
    <mergeCell ref="E25:K25"/>
  </mergeCells>
  <phoneticPr fontId="10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36 C26 C16" xr:uid="{00000000-0002-0000-0300-000000000000}"/>
  </dataValidations>
  <pageMargins left="0.78749999999999998" right="0.78749999999999998" top="0.39374999999999999" bottom="0.39374999999999999" header="0.51180555555555562" footer="0.51180555555555562"/>
  <pageSetup paperSize="9" scale="99" firstPageNumber="0" fitToHeight="0" orientation="landscape" horizontalDpi="4294967294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K46"/>
  <sheetViews>
    <sheetView topLeftCell="A7" zoomScale="60" zoomScaleNormal="60" workbookViewId="0">
      <selection activeCell="A37" sqref="A37"/>
    </sheetView>
  </sheetViews>
  <sheetFormatPr baseColWidth="10" defaultColWidth="9" defaultRowHeight="17"/>
  <cols>
    <col min="1" max="1" width="5" style="1" customWidth="1"/>
    <col min="2" max="2" width="7.5" style="33" customWidth="1"/>
    <col min="3" max="3" width="15.6640625" style="1" customWidth="1"/>
    <col min="4" max="4" width="25" style="1" customWidth="1"/>
    <col min="5" max="5" width="10" style="22" customWidth="1"/>
    <col min="6" max="6" width="10" style="19" customWidth="1"/>
    <col min="7" max="7" width="10" style="20" customWidth="1"/>
    <col min="8" max="8" width="10" style="19" customWidth="1"/>
    <col min="9" max="9" width="10" style="20" customWidth="1"/>
    <col min="10" max="11" width="10" style="19" customWidth="1"/>
    <col min="12" max="16384" width="9" style="1"/>
  </cols>
  <sheetData>
    <row r="1" spans="1:11">
      <c r="B1" s="128" t="s">
        <v>25</v>
      </c>
      <c r="C1" s="129"/>
      <c r="D1" s="129"/>
      <c r="E1" s="129"/>
    </row>
    <row r="2" spans="1:11">
      <c r="C2" s="33"/>
      <c r="D2" s="33"/>
      <c r="E2" s="21"/>
    </row>
    <row r="3" spans="1:11">
      <c r="B3" s="39"/>
      <c r="C3" s="39"/>
      <c r="D3" s="39"/>
      <c r="E3" s="21"/>
    </row>
    <row r="4" spans="1:11">
      <c r="A4" s="135" t="s">
        <v>29</v>
      </c>
      <c r="B4" s="136"/>
      <c r="E4" s="66"/>
      <c r="F4" s="5"/>
      <c r="G4" s="62"/>
      <c r="H4" s="5"/>
      <c r="I4" s="62"/>
      <c r="J4" s="5"/>
      <c r="K4" s="62"/>
    </row>
    <row r="5" spans="1:11">
      <c r="A5" s="71"/>
      <c r="B5" s="71"/>
      <c r="E5" s="61" t="s">
        <v>23</v>
      </c>
      <c r="F5" s="58"/>
      <c r="G5" s="62" t="s">
        <v>4</v>
      </c>
      <c r="H5" s="5"/>
      <c r="I5" s="63" t="s">
        <v>5</v>
      </c>
      <c r="J5" s="58"/>
      <c r="K5" s="64" t="s">
        <v>6</v>
      </c>
    </row>
    <row r="6" spans="1:11">
      <c r="B6" s="39" t="s">
        <v>7</v>
      </c>
      <c r="C6" s="1" t="s">
        <v>8</v>
      </c>
      <c r="D6" s="1" t="s">
        <v>9</v>
      </c>
      <c r="E6" s="94" t="s">
        <v>14</v>
      </c>
      <c r="F6" s="72" t="s">
        <v>11</v>
      </c>
      <c r="G6" s="95" t="s">
        <v>12</v>
      </c>
      <c r="H6" s="73" t="s">
        <v>11</v>
      </c>
      <c r="I6" s="95" t="s">
        <v>13</v>
      </c>
      <c r="J6" s="73" t="s">
        <v>11</v>
      </c>
      <c r="K6" s="73"/>
    </row>
    <row r="7" spans="1:11" s="3" customFormat="1" ht="17.25" customHeight="1">
      <c r="A7" s="36">
        <v>1</v>
      </c>
      <c r="B7" s="51" t="s">
        <v>117</v>
      </c>
      <c r="C7" s="45" t="s">
        <v>327</v>
      </c>
      <c r="D7" s="45"/>
      <c r="E7" s="55">
        <v>14.8</v>
      </c>
      <c r="F7" s="14">
        <f t="shared" ref="F7:F40" si="0">ROUND(25.4347*(25.5-E7)^1.34,0)</f>
        <v>609</v>
      </c>
      <c r="G7" s="18">
        <v>3.79</v>
      </c>
      <c r="H7" s="14">
        <f t="shared" ref="H7:H40" si="1">ROUND(0.14354*(100*G7-1.77)^1.385,0)</f>
        <v>532</v>
      </c>
      <c r="I7" s="18">
        <v>40.6</v>
      </c>
      <c r="J7" s="14">
        <f t="shared" ref="J7:J40" si="2">ROUND(10.14*(I7-3)^1.02,0)</f>
        <v>410</v>
      </c>
      <c r="K7" s="14">
        <f t="shared" ref="K7:K40" si="3">ROUND(F7+H7+J7,0)</f>
        <v>1551</v>
      </c>
    </row>
    <row r="8" spans="1:11" s="3" customFormat="1" ht="17.25" customHeight="1">
      <c r="A8" s="36">
        <v>2</v>
      </c>
      <c r="B8" s="40" t="s">
        <v>121</v>
      </c>
      <c r="C8" s="45" t="s">
        <v>328</v>
      </c>
      <c r="D8" s="45"/>
      <c r="E8" s="55">
        <v>14.8</v>
      </c>
      <c r="F8" s="14">
        <f t="shared" si="0"/>
        <v>609</v>
      </c>
      <c r="G8" s="18">
        <v>3.7</v>
      </c>
      <c r="H8" s="14">
        <f t="shared" si="1"/>
        <v>514</v>
      </c>
      <c r="I8" s="18">
        <v>36.229999999999997</v>
      </c>
      <c r="J8" s="14">
        <f t="shared" si="2"/>
        <v>361</v>
      </c>
      <c r="K8" s="14">
        <f t="shared" si="3"/>
        <v>1484</v>
      </c>
    </row>
    <row r="9" spans="1:11" s="3" customFormat="1" ht="17.25" customHeight="1">
      <c r="A9" s="36">
        <v>3</v>
      </c>
      <c r="B9" s="40" t="s">
        <v>109</v>
      </c>
      <c r="C9" s="43" t="s">
        <v>329</v>
      </c>
      <c r="D9" s="45" t="s">
        <v>43</v>
      </c>
      <c r="E9" s="54">
        <v>15.8</v>
      </c>
      <c r="F9" s="14">
        <f t="shared" si="0"/>
        <v>534</v>
      </c>
      <c r="G9" s="18">
        <v>3.59</v>
      </c>
      <c r="H9" s="14">
        <f t="shared" si="1"/>
        <v>493</v>
      </c>
      <c r="I9" s="18">
        <v>42.92</v>
      </c>
      <c r="J9" s="14">
        <f t="shared" si="2"/>
        <v>436</v>
      </c>
      <c r="K9" s="14">
        <f t="shared" si="3"/>
        <v>1463</v>
      </c>
    </row>
    <row r="10" spans="1:11" s="3" customFormat="1" ht="17.25" customHeight="1">
      <c r="A10" s="36">
        <v>4</v>
      </c>
      <c r="B10" s="40" t="s">
        <v>112</v>
      </c>
      <c r="C10" s="45" t="s">
        <v>330</v>
      </c>
      <c r="D10" s="45" t="s">
        <v>43</v>
      </c>
      <c r="E10" s="55">
        <v>14.2</v>
      </c>
      <c r="F10" s="14">
        <f t="shared" si="0"/>
        <v>655</v>
      </c>
      <c r="G10" s="18">
        <v>3.86</v>
      </c>
      <c r="H10" s="14">
        <f t="shared" si="1"/>
        <v>545</v>
      </c>
      <c r="I10" s="18">
        <v>25.9</v>
      </c>
      <c r="J10" s="14">
        <f t="shared" si="2"/>
        <v>247</v>
      </c>
      <c r="K10" s="14">
        <f t="shared" si="3"/>
        <v>1447</v>
      </c>
    </row>
    <row r="11" spans="1:11" s="3" customFormat="1" ht="17.25" customHeight="1">
      <c r="A11" s="36">
        <v>5</v>
      </c>
      <c r="B11" s="40" t="s">
        <v>108</v>
      </c>
      <c r="C11" s="45" t="s">
        <v>331</v>
      </c>
      <c r="D11" s="45" t="s">
        <v>43</v>
      </c>
      <c r="E11" s="55">
        <v>16</v>
      </c>
      <c r="F11" s="14">
        <f t="shared" si="0"/>
        <v>519</v>
      </c>
      <c r="G11" s="18">
        <v>3.59</v>
      </c>
      <c r="H11" s="14">
        <f t="shared" si="1"/>
        <v>493</v>
      </c>
      <c r="I11" s="18">
        <v>40.380000000000003</v>
      </c>
      <c r="J11" s="14">
        <f t="shared" si="2"/>
        <v>408</v>
      </c>
      <c r="K11" s="14">
        <f t="shared" si="3"/>
        <v>1420</v>
      </c>
    </row>
    <row r="12" spans="1:11" s="3" customFormat="1" ht="17.25" customHeight="1">
      <c r="A12" s="36">
        <v>6</v>
      </c>
      <c r="B12" s="51" t="s">
        <v>107</v>
      </c>
      <c r="C12" s="45" t="s">
        <v>332</v>
      </c>
      <c r="D12" s="45" t="s">
        <v>333</v>
      </c>
      <c r="E12" s="55">
        <v>15.4</v>
      </c>
      <c r="F12" s="14">
        <f t="shared" si="0"/>
        <v>564</v>
      </c>
      <c r="G12" s="18">
        <v>3.63</v>
      </c>
      <c r="H12" s="14">
        <f t="shared" si="1"/>
        <v>501</v>
      </c>
      <c r="I12" s="18">
        <v>30.81</v>
      </c>
      <c r="J12" s="14">
        <f t="shared" si="2"/>
        <v>301</v>
      </c>
      <c r="K12" s="14">
        <f t="shared" si="3"/>
        <v>1366</v>
      </c>
    </row>
    <row r="13" spans="1:11" s="3" customFormat="1" ht="17.25" customHeight="1">
      <c r="A13" s="36">
        <v>7</v>
      </c>
      <c r="B13" s="40" t="s">
        <v>102</v>
      </c>
      <c r="C13" s="45" t="s">
        <v>334</v>
      </c>
      <c r="D13" s="45" t="s">
        <v>333</v>
      </c>
      <c r="E13" s="55">
        <v>15</v>
      </c>
      <c r="F13" s="14">
        <f t="shared" si="0"/>
        <v>594</v>
      </c>
      <c r="G13" s="18">
        <v>3.42</v>
      </c>
      <c r="H13" s="14">
        <f t="shared" si="1"/>
        <v>461</v>
      </c>
      <c r="I13" s="18">
        <v>27.45</v>
      </c>
      <c r="J13" s="14">
        <f t="shared" si="2"/>
        <v>264</v>
      </c>
      <c r="K13" s="14">
        <f t="shared" si="3"/>
        <v>1319</v>
      </c>
    </row>
    <row r="14" spans="1:11" s="3" customFormat="1" ht="17.25" customHeight="1">
      <c r="A14" s="36">
        <v>8</v>
      </c>
      <c r="B14" s="40" t="s">
        <v>119</v>
      </c>
      <c r="C14" s="45" t="s">
        <v>335</v>
      </c>
      <c r="D14" s="45" t="s">
        <v>336</v>
      </c>
      <c r="E14" s="55">
        <v>15.8</v>
      </c>
      <c r="F14" s="14">
        <f t="shared" si="0"/>
        <v>534</v>
      </c>
      <c r="G14" s="18">
        <v>3.32</v>
      </c>
      <c r="H14" s="14">
        <f t="shared" si="1"/>
        <v>442</v>
      </c>
      <c r="I14" s="18">
        <v>34.17</v>
      </c>
      <c r="J14" s="14">
        <f t="shared" si="2"/>
        <v>339</v>
      </c>
      <c r="K14" s="14">
        <f t="shared" si="3"/>
        <v>1315</v>
      </c>
    </row>
    <row r="15" spans="1:11" s="3" customFormat="1" ht="17.25" customHeight="1">
      <c r="A15" s="36">
        <v>9</v>
      </c>
      <c r="B15" s="40" t="s">
        <v>90</v>
      </c>
      <c r="C15" s="43" t="s">
        <v>337</v>
      </c>
      <c r="D15" s="45" t="s">
        <v>338</v>
      </c>
      <c r="E15" s="54">
        <v>15.8</v>
      </c>
      <c r="F15" s="14">
        <f t="shared" si="0"/>
        <v>534</v>
      </c>
      <c r="G15" s="18">
        <v>3.58</v>
      </c>
      <c r="H15" s="14">
        <f t="shared" si="1"/>
        <v>491</v>
      </c>
      <c r="I15" s="18">
        <v>29.67</v>
      </c>
      <c r="J15" s="14">
        <f t="shared" si="2"/>
        <v>289</v>
      </c>
      <c r="K15" s="14">
        <f t="shared" si="3"/>
        <v>1314</v>
      </c>
    </row>
    <row r="16" spans="1:11" s="3" customFormat="1" ht="17.25" customHeight="1">
      <c r="A16" s="36">
        <v>10</v>
      </c>
      <c r="B16" s="40" t="s">
        <v>118</v>
      </c>
      <c r="C16" s="45" t="s">
        <v>339</v>
      </c>
      <c r="D16" s="45" t="s">
        <v>336</v>
      </c>
      <c r="E16" s="55">
        <v>15.2</v>
      </c>
      <c r="F16" s="14">
        <f t="shared" si="0"/>
        <v>579</v>
      </c>
      <c r="G16" s="18">
        <v>3.35</v>
      </c>
      <c r="H16" s="14">
        <f t="shared" si="1"/>
        <v>448</v>
      </c>
      <c r="I16" s="18">
        <v>27.29</v>
      </c>
      <c r="J16" s="14">
        <f t="shared" si="2"/>
        <v>263</v>
      </c>
      <c r="K16" s="14">
        <f t="shared" si="3"/>
        <v>1290</v>
      </c>
    </row>
    <row r="17" spans="1:11" s="3" customFormat="1" ht="17.25" customHeight="1">
      <c r="A17" s="36">
        <v>11</v>
      </c>
      <c r="B17" s="40" t="s">
        <v>110</v>
      </c>
      <c r="C17" s="43" t="s">
        <v>340</v>
      </c>
      <c r="D17" s="45" t="s">
        <v>341</v>
      </c>
      <c r="E17" s="54">
        <v>15.3</v>
      </c>
      <c r="F17" s="14">
        <f t="shared" si="0"/>
        <v>571</v>
      </c>
      <c r="G17" s="18">
        <v>3.7</v>
      </c>
      <c r="H17" s="14">
        <f t="shared" si="1"/>
        <v>514</v>
      </c>
      <c r="I17" s="18">
        <v>17.489999999999998</v>
      </c>
      <c r="J17" s="14">
        <f t="shared" si="2"/>
        <v>155</v>
      </c>
      <c r="K17" s="14">
        <f t="shared" si="3"/>
        <v>1240</v>
      </c>
    </row>
    <row r="18" spans="1:11" s="3" customFormat="1" ht="17.25" customHeight="1">
      <c r="A18" s="36">
        <v>12</v>
      </c>
      <c r="B18" s="51" t="s">
        <v>97</v>
      </c>
      <c r="C18" s="45" t="s">
        <v>342</v>
      </c>
      <c r="D18" s="45" t="s">
        <v>333</v>
      </c>
      <c r="E18" s="55">
        <v>15.1</v>
      </c>
      <c r="F18" s="14">
        <f t="shared" si="0"/>
        <v>586</v>
      </c>
      <c r="G18" s="18">
        <v>3.67</v>
      </c>
      <c r="H18" s="14">
        <f t="shared" si="1"/>
        <v>508</v>
      </c>
      <c r="I18" s="18">
        <v>16.329999999999998</v>
      </c>
      <c r="J18" s="14">
        <f t="shared" si="2"/>
        <v>142</v>
      </c>
      <c r="K18" s="14">
        <f t="shared" si="3"/>
        <v>1236</v>
      </c>
    </row>
    <row r="19" spans="1:11" s="3" customFormat="1" ht="17.25" customHeight="1">
      <c r="A19" s="36">
        <v>13</v>
      </c>
      <c r="B19" s="40" t="s">
        <v>100</v>
      </c>
      <c r="C19" s="43" t="s">
        <v>343</v>
      </c>
      <c r="D19" s="45"/>
      <c r="E19" s="54">
        <v>16.899999999999999</v>
      </c>
      <c r="F19" s="14">
        <f t="shared" si="0"/>
        <v>455</v>
      </c>
      <c r="G19" s="18">
        <v>3.65</v>
      </c>
      <c r="H19" s="14">
        <f t="shared" si="1"/>
        <v>504</v>
      </c>
      <c r="I19" s="18">
        <v>25.99</v>
      </c>
      <c r="J19" s="14">
        <f t="shared" si="2"/>
        <v>248</v>
      </c>
      <c r="K19" s="14">
        <f t="shared" si="3"/>
        <v>1207</v>
      </c>
    </row>
    <row r="20" spans="1:11" s="3" customFormat="1" ht="17.25" customHeight="1">
      <c r="A20" s="36">
        <v>14</v>
      </c>
      <c r="B20" s="40" t="s">
        <v>103</v>
      </c>
      <c r="C20" s="45" t="s">
        <v>344</v>
      </c>
      <c r="D20" s="45" t="s">
        <v>336</v>
      </c>
      <c r="E20" s="55">
        <v>16.399999999999999</v>
      </c>
      <c r="F20" s="14">
        <f t="shared" si="0"/>
        <v>490</v>
      </c>
      <c r="G20" s="18">
        <v>3.14</v>
      </c>
      <c r="H20" s="14">
        <f t="shared" si="1"/>
        <v>409</v>
      </c>
      <c r="I20" s="18">
        <v>30.43</v>
      </c>
      <c r="J20" s="14">
        <f t="shared" si="2"/>
        <v>297</v>
      </c>
      <c r="K20" s="14">
        <f t="shared" si="3"/>
        <v>1196</v>
      </c>
    </row>
    <row r="21" spans="1:11" s="3" customFormat="1" ht="17.25" customHeight="1">
      <c r="A21" s="36">
        <v>15</v>
      </c>
      <c r="B21" s="40" t="s">
        <v>160</v>
      </c>
      <c r="C21" s="45" t="s">
        <v>345</v>
      </c>
      <c r="D21" s="45" t="s">
        <v>346</v>
      </c>
      <c r="E21" s="55">
        <v>15.9</v>
      </c>
      <c r="F21" s="14">
        <f t="shared" si="0"/>
        <v>527</v>
      </c>
      <c r="G21" s="18">
        <v>3.2</v>
      </c>
      <c r="H21" s="14">
        <f t="shared" si="1"/>
        <v>420</v>
      </c>
      <c r="I21" s="18">
        <v>24.22</v>
      </c>
      <c r="J21" s="14">
        <f t="shared" si="2"/>
        <v>229</v>
      </c>
      <c r="K21" s="14">
        <f t="shared" si="3"/>
        <v>1176</v>
      </c>
    </row>
    <row r="22" spans="1:11" s="3" customFormat="1" ht="17.25" customHeight="1">
      <c r="A22" s="36">
        <v>16</v>
      </c>
      <c r="B22" s="40" t="s">
        <v>94</v>
      </c>
      <c r="C22" s="45" t="s">
        <v>347</v>
      </c>
      <c r="D22" s="45" t="s">
        <v>348</v>
      </c>
      <c r="E22" s="55">
        <v>16</v>
      </c>
      <c r="F22" s="14">
        <f t="shared" si="0"/>
        <v>519</v>
      </c>
      <c r="G22" s="18">
        <v>3.19</v>
      </c>
      <c r="H22" s="14">
        <f t="shared" si="1"/>
        <v>418</v>
      </c>
      <c r="I22" s="18">
        <v>24.88</v>
      </c>
      <c r="J22" s="14">
        <f t="shared" si="2"/>
        <v>236</v>
      </c>
      <c r="K22" s="14">
        <f t="shared" si="3"/>
        <v>1173</v>
      </c>
    </row>
    <row r="23" spans="1:11" s="3" customFormat="1" ht="17.25" customHeight="1">
      <c r="A23" s="36">
        <v>17</v>
      </c>
      <c r="B23" s="40" t="s">
        <v>95</v>
      </c>
      <c r="C23" s="43" t="s">
        <v>349</v>
      </c>
      <c r="D23" s="43"/>
      <c r="E23" s="55">
        <v>17</v>
      </c>
      <c r="F23" s="14">
        <f t="shared" si="0"/>
        <v>448</v>
      </c>
      <c r="G23" s="18">
        <v>3.16</v>
      </c>
      <c r="H23" s="14">
        <f t="shared" si="1"/>
        <v>413</v>
      </c>
      <c r="I23" s="18">
        <v>30.43</v>
      </c>
      <c r="J23" s="14">
        <f t="shared" si="2"/>
        <v>297</v>
      </c>
      <c r="K23" s="14">
        <f t="shared" si="3"/>
        <v>1158</v>
      </c>
    </row>
    <row r="24" spans="1:11" s="3" customFormat="1" ht="17.25" customHeight="1">
      <c r="A24" s="36">
        <v>18</v>
      </c>
      <c r="B24" s="40" t="s">
        <v>113</v>
      </c>
      <c r="C24" s="45" t="s">
        <v>350</v>
      </c>
      <c r="D24" s="45" t="s">
        <v>43</v>
      </c>
      <c r="E24" s="55">
        <v>16.2</v>
      </c>
      <c r="F24" s="14">
        <f t="shared" si="0"/>
        <v>505</v>
      </c>
      <c r="G24" s="18">
        <v>3.14</v>
      </c>
      <c r="H24" s="14">
        <f t="shared" si="1"/>
        <v>409</v>
      </c>
      <c r="I24" s="18">
        <v>22.53</v>
      </c>
      <c r="J24" s="14">
        <f t="shared" si="2"/>
        <v>210</v>
      </c>
      <c r="K24" s="14">
        <f t="shared" si="3"/>
        <v>1124</v>
      </c>
    </row>
    <row r="25" spans="1:11" s="3" customFormat="1" ht="17.25" customHeight="1">
      <c r="A25" s="36">
        <v>18</v>
      </c>
      <c r="B25" s="40" t="s">
        <v>91</v>
      </c>
      <c r="C25" s="45" t="s">
        <v>351</v>
      </c>
      <c r="D25" s="45" t="s">
        <v>333</v>
      </c>
      <c r="E25" s="55">
        <v>16.7</v>
      </c>
      <c r="F25" s="14">
        <f t="shared" si="0"/>
        <v>469</v>
      </c>
      <c r="G25" s="18">
        <v>2.82</v>
      </c>
      <c r="H25" s="14">
        <f t="shared" si="1"/>
        <v>352</v>
      </c>
      <c r="I25" s="18">
        <v>31</v>
      </c>
      <c r="J25" s="14">
        <f t="shared" si="2"/>
        <v>303</v>
      </c>
      <c r="K25" s="14">
        <f t="shared" si="3"/>
        <v>1124</v>
      </c>
    </row>
    <row r="26" spans="1:11" s="3" customFormat="1" ht="17.25" customHeight="1">
      <c r="A26" s="36">
        <v>20</v>
      </c>
      <c r="B26" s="40" t="s">
        <v>115</v>
      </c>
      <c r="C26" s="43" t="s">
        <v>352</v>
      </c>
      <c r="D26" s="43" t="s">
        <v>88</v>
      </c>
      <c r="E26" s="55">
        <v>16.899999999999999</v>
      </c>
      <c r="F26" s="14">
        <f t="shared" si="0"/>
        <v>455</v>
      </c>
      <c r="G26" s="18">
        <v>3.06</v>
      </c>
      <c r="H26" s="14">
        <f t="shared" si="1"/>
        <v>395</v>
      </c>
      <c r="I26" s="18">
        <v>28</v>
      </c>
      <c r="J26" s="14">
        <f t="shared" si="2"/>
        <v>270</v>
      </c>
      <c r="K26" s="14">
        <f t="shared" si="3"/>
        <v>1120</v>
      </c>
    </row>
    <row r="27" spans="1:11" s="3" customFormat="1" ht="17.25" customHeight="1">
      <c r="A27" s="36">
        <v>21</v>
      </c>
      <c r="B27" s="40" t="s">
        <v>106</v>
      </c>
      <c r="C27" s="43" t="s">
        <v>353</v>
      </c>
      <c r="D27" s="45" t="s">
        <v>354</v>
      </c>
      <c r="E27" s="54">
        <v>16.899999999999999</v>
      </c>
      <c r="F27" s="14">
        <f t="shared" si="0"/>
        <v>455</v>
      </c>
      <c r="G27" s="18">
        <v>2.9</v>
      </c>
      <c r="H27" s="14">
        <f t="shared" si="1"/>
        <v>366</v>
      </c>
      <c r="I27" s="18">
        <v>30.29</v>
      </c>
      <c r="J27" s="14">
        <f t="shared" si="2"/>
        <v>296</v>
      </c>
      <c r="K27" s="14">
        <f t="shared" si="3"/>
        <v>1117</v>
      </c>
    </row>
    <row r="28" spans="1:11" s="3" customFormat="1" ht="17.25" customHeight="1">
      <c r="A28" s="36">
        <v>22</v>
      </c>
      <c r="B28" s="40" t="s">
        <v>123</v>
      </c>
      <c r="C28" s="45" t="s">
        <v>355</v>
      </c>
      <c r="D28" s="45" t="s">
        <v>336</v>
      </c>
      <c r="E28" s="55">
        <v>16.5</v>
      </c>
      <c r="F28" s="14">
        <f t="shared" si="0"/>
        <v>483</v>
      </c>
      <c r="G28" s="18">
        <v>3.26</v>
      </c>
      <c r="H28" s="14">
        <f t="shared" si="1"/>
        <v>431</v>
      </c>
      <c r="I28" s="18">
        <v>20.59</v>
      </c>
      <c r="J28" s="14">
        <f t="shared" si="2"/>
        <v>189</v>
      </c>
      <c r="K28" s="14">
        <f t="shared" si="3"/>
        <v>1103</v>
      </c>
    </row>
    <row r="29" spans="1:11" s="3" customFormat="1" ht="17.25" customHeight="1">
      <c r="A29" s="36">
        <v>23</v>
      </c>
      <c r="B29" s="40" t="s">
        <v>101</v>
      </c>
      <c r="C29" s="45" t="s">
        <v>356</v>
      </c>
      <c r="D29" s="45" t="s">
        <v>333</v>
      </c>
      <c r="E29" s="55">
        <v>17.2</v>
      </c>
      <c r="F29" s="14">
        <f t="shared" si="0"/>
        <v>434</v>
      </c>
      <c r="G29" s="18">
        <v>2.95</v>
      </c>
      <c r="H29" s="14">
        <f t="shared" si="1"/>
        <v>375</v>
      </c>
      <c r="I29" s="18">
        <v>27.96</v>
      </c>
      <c r="J29" s="14">
        <f t="shared" si="2"/>
        <v>270</v>
      </c>
      <c r="K29" s="14">
        <f t="shared" si="3"/>
        <v>1079</v>
      </c>
    </row>
    <row r="30" spans="1:11" s="3" customFormat="1" ht="17.25" customHeight="1">
      <c r="A30" s="36">
        <v>24</v>
      </c>
      <c r="B30" s="40" t="s">
        <v>111</v>
      </c>
      <c r="C30" s="45" t="s">
        <v>357</v>
      </c>
      <c r="D30" s="45" t="s">
        <v>333</v>
      </c>
      <c r="E30" s="55">
        <v>16.7</v>
      </c>
      <c r="F30" s="14">
        <f t="shared" si="0"/>
        <v>469</v>
      </c>
      <c r="G30" s="18">
        <v>2.95</v>
      </c>
      <c r="H30" s="14">
        <f t="shared" si="1"/>
        <v>375</v>
      </c>
      <c r="I30" s="18">
        <v>24.65</v>
      </c>
      <c r="J30" s="14">
        <f t="shared" si="2"/>
        <v>233</v>
      </c>
      <c r="K30" s="14">
        <f t="shared" si="3"/>
        <v>1077</v>
      </c>
    </row>
    <row r="31" spans="1:11" s="3" customFormat="1" ht="17.25" customHeight="1">
      <c r="A31" s="36">
        <v>25</v>
      </c>
      <c r="B31" s="40" t="s">
        <v>161</v>
      </c>
      <c r="C31" s="45" t="s">
        <v>358</v>
      </c>
      <c r="D31" s="45" t="s">
        <v>346</v>
      </c>
      <c r="E31" s="55">
        <v>16.600000000000001</v>
      </c>
      <c r="F31" s="14">
        <f t="shared" si="0"/>
        <v>476</v>
      </c>
      <c r="G31" s="18">
        <v>2.78</v>
      </c>
      <c r="H31" s="14">
        <f t="shared" si="1"/>
        <v>345</v>
      </c>
      <c r="I31" s="18">
        <v>23.32</v>
      </c>
      <c r="J31" s="14">
        <f t="shared" si="2"/>
        <v>219</v>
      </c>
      <c r="K31" s="14">
        <f t="shared" si="3"/>
        <v>1040</v>
      </c>
    </row>
    <row r="32" spans="1:11" s="3" customFormat="1" ht="17.25" customHeight="1">
      <c r="A32" s="36">
        <v>26</v>
      </c>
      <c r="B32" s="40" t="s">
        <v>125</v>
      </c>
      <c r="C32" s="45" t="s">
        <v>359</v>
      </c>
      <c r="D32" s="45" t="s">
        <v>348</v>
      </c>
      <c r="E32" s="55">
        <v>17.3</v>
      </c>
      <c r="F32" s="14">
        <f t="shared" si="0"/>
        <v>427</v>
      </c>
      <c r="G32" s="18">
        <v>2.62</v>
      </c>
      <c r="H32" s="14">
        <f t="shared" si="1"/>
        <v>318</v>
      </c>
      <c r="I32" s="18">
        <v>22.49</v>
      </c>
      <c r="J32" s="14">
        <f t="shared" si="2"/>
        <v>210</v>
      </c>
      <c r="K32" s="14">
        <f t="shared" si="3"/>
        <v>955</v>
      </c>
    </row>
    <row r="33" spans="1:11" s="3" customFormat="1" ht="17.25" customHeight="1">
      <c r="A33" s="36">
        <v>27</v>
      </c>
      <c r="B33" s="40" t="s">
        <v>93</v>
      </c>
      <c r="C33" s="45" t="s">
        <v>360</v>
      </c>
      <c r="D33" s="45" t="s">
        <v>361</v>
      </c>
      <c r="E33" s="55">
        <v>16</v>
      </c>
      <c r="F33" s="14">
        <f t="shared" si="0"/>
        <v>519</v>
      </c>
      <c r="G33" s="18">
        <v>2.83</v>
      </c>
      <c r="H33" s="14">
        <f t="shared" si="1"/>
        <v>354</v>
      </c>
      <c r="I33" s="18">
        <v>10.09</v>
      </c>
      <c r="J33" s="14">
        <f t="shared" si="2"/>
        <v>75</v>
      </c>
      <c r="K33" s="14">
        <f t="shared" si="3"/>
        <v>948</v>
      </c>
    </row>
    <row r="34" spans="1:11" s="3" customFormat="1" ht="17.25" customHeight="1">
      <c r="A34" s="36">
        <v>28</v>
      </c>
      <c r="B34" s="40" t="s">
        <v>122</v>
      </c>
      <c r="C34" s="45" t="s">
        <v>362</v>
      </c>
      <c r="D34" s="45" t="s">
        <v>336</v>
      </c>
      <c r="E34" s="55">
        <v>18</v>
      </c>
      <c r="F34" s="14">
        <f t="shared" si="0"/>
        <v>378</v>
      </c>
      <c r="G34" s="18">
        <v>2.76</v>
      </c>
      <c r="H34" s="14">
        <f t="shared" si="1"/>
        <v>342</v>
      </c>
      <c r="I34" s="18">
        <v>22.72</v>
      </c>
      <c r="J34" s="14">
        <f t="shared" si="2"/>
        <v>212</v>
      </c>
      <c r="K34" s="14">
        <f t="shared" si="3"/>
        <v>932</v>
      </c>
    </row>
    <row r="35" spans="1:11" s="3" customFormat="1" ht="17.25" customHeight="1">
      <c r="A35" s="36">
        <v>29</v>
      </c>
      <c r="B35" s="40" t="s">
        <v>105</v>
      </c>
      <c r="C35" s="43" t="s">
        <v>363</v>
      </c>
      <c r="D35" s="43" t="s">
        <v>361</v>
      </c>
      <c r="E35" s="55">
        <v>17.5</v>
      </c>
      <c r="F35" s="14">
        <f t="shared" si="0"/>
        <v>413</v>
      </c>
      <c r="G35" s="18">
        <v>2.74</v>
      </c>
      <c r="H35" s="14">
        <f t="shared" si="1"/>
        <v>338</v>
      </c>
      <c r="I35" s="18">
        <v>19.8</v>
      </c>
      <c r="J35" s="14">
        <f t="shared" si="2"/>
        <v>180</v>
      </c>
      <c r="K35" s="14">
        <f t="shared" si="3"/>
        <v>931</v>
      </c>
    </row>
    <row r="36" spans="1:11" s="3" customFormat="1" ht="17.25" customHeight="1">
      <c r="A36" s="36">
        <v>29</v>
      </c>
      <c r="B36" s="40" t="s">
        <v>114</v>
      </c>
      <c r="C36" s="45" t="s">
        <v>364</v>
      </c>
      <c r="D36" s="45" t="s">
        <v>365</v>
      </c>
      <c r="E36" s="55">
        <v>18.399999999999999</v>
      </c>
      <c r="F36" s="14">
        <f t="shared" si="0"/>
        <v>352</v>
      </c>
      <c r="G36" s="18">
        <v>2.59</v>
      </c>
      <c r="H36" s="14">
        <f t="shared" si="1"/>
        <v>313</v>
      </c>
      <c r="I36" s="18">
        <v>27.65</v>
      </c>
      <c r="J36" s="14">
        <f t="shared" si="2"/>
        <v>266</v>
      </c>
      <c r="K36" s="14">
        <f t="shared" si="3"/>
        <v>931</v>
      </c>
    </row>
    <row r="37" spans="1:11" s="3" customFormat="1" ht="17.25" customHeight="1">
      <c r="A37" s="36">
        <v>31</v>
      </c>
      <c r="B37" s="40" t="s">
        <v>120</v>
      </c>
      <c r="C37" s="45" t="s">
        <v>366</v>
      </c>
      <c r="D37" s="45" t="s">
        <v>336</v>
      </c>
      <c r="E37" s="55">
        <v>18.3</v>
      </c>
      <c r="F37" s="14">
        <f t="shared" si="0"/>
        <v>358</v>
      </c>
      <c r="G37" s="18">
        <v>2.15</v>
      </c>
      <c r="H37" s="14">
        <f t="shared" si="1"/>
        <v>241</v>
      </c>
      <c r="I37" s="18">
        <v>28.67</v>
      </c>
      <c r="J37" s="14">
        <f t="shared" si="2"/>
        <v>278</v>
      </c>
      <c r="K37" s="14">
        <f t="shared" si="3"/>
        <v>877</v>
      </c>
    </row>
    <row r="38" spans="1:11" ht="17.25" customHeight="1">
      <c r="A38" s="36">
        <v>32</v>
      </c>
      <c r="B38" s="40" t="s">
        <v>159</v>
      </c>
      <c r="C38" s="45" t="s">
        <v>367</v>
      </c>
      <c r="D38" s="45" t="s">
        <v>346</v>
      </c>
      <c r="E38" s="55">
        <v>19.399999999999999</v>
      </c>
      <c r="F38" s="14">
        <f t="shared" si="0"/>
        <v>287</v>
      </c>
      <c r="G38" s="18">
        <v>2.35</v>
      </c>
      <c r="H38" s="14">
        <f t="shared" si="1"/>
        <v>273</v>
      </c>
      <c r="I38" s="18">
        <v>26.13</v>
      </c>
      <c r="J38" s="14">
        <f t="shared" si="2"/>
        <v>250</v>
      </c>
      <c r="K38" s="14">
        <f t="shared" si="3"/>
        <v>810</v>
      </c>
    </row>
    <row r="39" spans="1:11" ht="17.25" customHeight="1">
      <c r="A39" s="36">
        <v>33</v>
      </c>
      <c r="B39" s="40" t="s">
        <v>98</v>
      </c>
      <c r="C39" s="45" t="s">
        <v>368</v>
      </c>
      <c r="D39" s="45" t="s">
        <v>43</v>
      </c>
      <c r="E39" s="55">
        <v>18.7</v>
      </c>
      <c r="F39" s="14">
        <f t="shared" si="0"/>
        <v>332</v>
      </c>
      <c r="G39" s="18">
        <v>2.27</v>
      </c>
      <c r="H39" s="14">
        <f t="shared" si="1"/>
        <v>260</v>
      </c>
      <c r="I39" s="18">
        <v>20.36</v>
      </c>
      <c r="J39" s="14">
        <f t="shared" si="2"/>
        <v>186</v>
      </c>
      <c r="K39" s="14">
        <f t="shared" si="3"/>
        <v>778</v>
      </c>
    </row>
    <row r="40" spans="1:11" ht="17.25" customHeight="1">
      <c r="A40" s="36">
        <v>34</v>
      </c>
      <c r="B40" s="40" t="s">
        <v>99</v>
      </c>
      <c r="C40" s="43" t="s">
        <v>369</v>
      </c>
      <c r="D40" s="45" t="s">
        <v>361</v>
      </c>
      <c r="E40" s="54">
        <v>18.600000000000001</v>
      </c>
      <c r="F40" s="14">
        <f t="shared" si="0"/>
        <v>338</v>
      </c>
      <c r="G40" s="18">
        <v>2.39</v>
      </c>
      <c r="H40" s="14">
        <f t="shared" si="1"/>
        <v>280</v>
      </c>
      <c r="I40" s="18">
        <v>12.35</v>
      </c>
      <c r="J40" s="14">
        <f t="shared" si="2"/>
        <v>99</v>
      </c>
      <c r="K40" s="14">
        <f t="shared" si="3"/>
        <v>717</v>
      </c>
    </row>
    <row r="41" spans="1:11" ht="17.25" customHeight="1">
      <c r="A41" s="36"/>
      <c r="B41" s="40" t="s">
        <v>89</v>
      </c>
      <c r="C41" s="43" t="s">
        <v>370</v>
      </c>
      <c r="D41" s="45"/>
      <c r="E41" s="137" t="s">
        <v>371</v>
      </c>
      <c r="F41" s="138"/>
      <c r="G41" s="138"/>
      <c r="H41" s="138"/>
      <c r="I41" s="138"/>
      <c r="J41" s="138"/>
      <c r="K41" s="139"/>
    </row>
    <row r="42" spans="1:11" ht="17.25" customHeight="1">
      <c r="A42" s="36"/>
      <c r="B42" s="40" t="s">
        <v>92</v>
      </c>
      <c r="C42" s="45" t="s">
        <v>372</v>
      </c>
      <c r="D42" s="45" t="s">
        <v>43</v>
      </c>
      <c r="E42" s="137" t="s">
        <v>371</v>
      </c>
      <c r="F42" s="138"/>
      <c r="G42" s="138"/>
      <c r="H42" s="138"/>
      <c r="I42" s="138"/>
      <c r="J42" s="138"/>
      <c r="K42" s="139"/>
    </row>
    <row r="43" spans="1:11">
      <c r="A43" s="36"/>
      <c r="B43" s="40" t="s">
        <v>96</v>
      </c>
      <c r="C43" s="43" t="s">
        <v>373</v>
      </c>
      <c r="D43" s="45" t="s">
        <v>336</v>
      </c>
      <c r="E43" s="137" t="s">
        <v>371</v>
      </c>
      <c r="F43" s="138"/>
      <c r="G43" s="138"/>
      <c r="H43" s="138"/>
      <c r="I43" s="138"/>
      <c r="J43" s="138"/>
      <c r="K43" s="139"/>
    </row>
    <row r="44" spans="1:11">
      <c r="A44" s="36"/>
      <c r="B44" s="40" t="s">
        <v>104</v>
      </c>
      <c r="C44" s="45" t="s">
        <v>374</v>
      </c>
      <c r="D44" s="45" t="s">
        <v>361</v>
      </c>
      <c r="E44" s="137" t="s">
        <v>371</v>
      </c>
      <c r="F44" s="138"/>
      <c r="G44" s="138"/>
      <c r="H44" s="138"/>
      <c r="I44" s="138"/>
      <c r="J44" s="138"/>
      <c r="K44" s="139"/>
    </row>
    <row r="45" spans="1:11">
      <c r="A45" s="36"/>
      <c r="B45" s="40" t="s">
        <v>116</v>
      </c>
      <c r="C45" s="43" t="s">
        <v>375</v>
      </c>
      <c r="D45" s="45"/>
      <c r="E45" s="137" t="s">
        <v>371</v>
      </c>
      <c r="F45" s="138"/>
      <c r="G45" s="138"/>
      <c r="H45" s="138"/>
      <c r="I45" s="138"/>
      <c r="J45" s="138"/>
      <c r="K45" s="139"/>
    </row>
    <row r="46" spans="1:11">
      <c r="A46" s="36"/>
      <c r="B46" s="40" t="s">
        <v>124</v>
      </c>
      <c r="C46" s="45" t="s">
        <v>376</v>
      </c>
      <c r="D46" s="45" t="s">
        <v>336</v>
      </c>
      <c r="E46" s="137" t="s">
        <v>371</v>
      </c>
      <c r="F46" s="138"/>
      <c r="G46" s="138"/>
      <c r="H46" s="138"/>
      <c r="I46" s="138"/>
      <c r="J46" s="138"/>
      <c r="K46" s="139"/>
    </row>
  </sheetData>
  <protectedRanges>
    <protectedRange sqref="C10 C20 C30" name="範囲5_2_2_1_1_1_2"/>
  </protectedRanges>
  <autoFilter ref="B6:K6" xr:uid="{00000000-0009-0000-0000-000004000000}">
    <sortState xmlns:xlrd2="http://schemas.microsoft.com/office/spreadsheetml/2017/richdata2" ref="B5:K31">
      <sortCondition descending="1" ref="K4"/>
    </sortState>
  </autoFilter>
  <mergeCells count="8">
    <mergeCell ref="E43:K43"/>
    <mergeCell ref="E44:K44"/>
    <mergeCell ref="E45:K45"/>
    <mergeCell ref="E46:K46"/>
    <mergeCell ref="B1:E1"/>
    <mergeCell ref="A4:B4"/>
    <mergeCell ref="E41:K41"/>
    <mergeCell ref="E42:K42"/>
  </mergeCells>
  <phoneticPr fontId="10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0 C14:C15 C24:C25 C20 C30 C34:C35" xr:uid="{08736274-6D67-4B69-A2BD-FEEF406025C3}"/>
  </dataValidations>
  <hyperlinks>
    <hyperlink ref="K2" r:id="rId1" display="komaki-h@amigo2.ne.jp" xr:uid="{00000000-0004-0000-0400-000000000000}"/>
    <hyperlink ref="K1" r:id="rId2" display="httokuda@lilac.ocn.ne.jp" xr:uid="{00000000-0004-0000-0400-000001000000}"/>
    <hyperlink ref="K4" r:id="rId3" display="httokuda@lilac.ocn.ne.jp" xr:uid="{00000000-0004-0000-0400-000002000000}"/>
    <hyperlink ref="K6" r:id="rId4" display="kays0601@yahoo.co.jp" xr:uid="{00000000-0004-0000-0400-000003000000}"/>
  </hyperlinks>
  <pageMargins left="0.78749999999999998" right="0.78749999999999998" top="0.19652777777777777" bottom="0.19652777777777777" header="0.51180555555555562" footer="0.51180555555555562"/>
  <pageSetup paperSize="9" scale="76" firstPageNumber="0" orientation="landscape" horizontalDpi="4294967294" verticalDpi="300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K36"/>
  <sheetViews>
    <sheetView zoomScale="60" zoomScaleNormal="60" workbookViewId="0">
      <selection activeCell="M14" sqref="M14"/>
    </sheetView>
  </sheetViews>
  <sheetFormatPr baseColWidth="10" defaultColWidth="9" defaultRowHeight="17"/>
  <cols>
    <col min="1" max="1" width="5" style="1" customWidth="1"/>
    <col min="2" max="2" width="7.5" style="33" customWidth="1"/>
    <col min="3" max="3" width="15.6640625" style="1" customWidth="1"/>
    <col min="4" max="4" width="25" style="1" customWidth="1"/>
    <col min="5" max="5" width="10" style="22" customWidth="1"/>
    <col min="6" max="6" width="10" style="19" customWidth="1"/>
    <col min="7" max="7" width="10" style="20" customWidth="1"/>
    <col min="8" max="8" width="10" style="19" customWidth="1"/>
    <col min="9" max="9" width="10" style="20" customWidth="1"/>
    <col min="10" max="11" width="10" style="19" customWidth="1"/>
    <col min="12" max="16384" width="9" style="1"/>
  </cols>
  <sheetData>
    <row r="1" spans="1:11">
      <c r="B1" s="128" t="s">
        <v>25</v>
      </c>
      <c r="C1" s="129"/>
      <c r="D1" s="129"/>
      <c r="E1" s="129"/>
    </row>
    <row r="2" spans="1:11">
      <c r="C2" s="33"/>
      <c r="D2" s="33"/>
      <c r="E2" s="21"/>
    </row>
    <row r="3" spans="1:11">
      <c r="B3" s="39"/>
      <c r="C3" s="39"/>
      <c r="D3" s="39"/>
      <c r="E3" s="21"/>
    </row>
    <row r="4" spans="1:11">
      <c r="A4" s="135" t="s">
        <v>30</v>
      </c>
      <c r="B4" s="136"/>
      <c r="E4" s="66"/>
      <c r="F4" s="5"/>
      <c r="G4" s="62"/>
      <c r="H4" s="5"/>
      <c r="I4" s="62"/>
      <c r="J4" s="5"/>
      <c r="K4" s="62"/>
    </row>
    <row r="5" spans="1:11">
      <c r="A5" s="71"/>
      <c r="B5" s="71"/>
      <c r="E5" s="61" t="s">
        <v>23</v>
      </c>
      <c r="F5" s="58"/>
      <c r="G5" s="62" t="s">
        <v>4</v>
      </c>
      <c r="H5" s="5"/>
      <c r="I5" s="63" t="s">
        <v>5</v>
      </c>
      <c r="J5" s="58"/>
      <c r="K5" s="64" t="s">
        <v>6</v>
      </c>
    </row>
    <row r="6" spans="1:11">
      <c r="B6" s="39" t="s">
        <v>7</v>
      </c>
      <c r="C6" s="1" t="s">
        <v>8</v>
      </c>
      <c r="D6" s="1" t="s">
        <v>9</v>
      </c>
      <c r="E6" s="94" t="s">
        <v>14</v>
      </c>
      <c r="F6" s="72" t="s">
        <v>11</v>
      </c>
      <c r="G6" s="95" t="s">
        <v>12</v>
      </c>
      <c r="H6" s="73" t="s">
        <v>11</v>
      </c>
      <c r="I6" s="95" t="s">
        <v>13</v>
      </c>
      <c r="J6" s="73" t="s">
        <v>11</v>
      </c>
      <c r="K6" s="73"/>
    </row>
    <row r="7" spans="1:11" s="3" customFormat="1" ht="17.25" customHeight="1">
      <c r="A7" s="39">
        <v>1</v>
      </c>
      <c r="B7" s="40" t="s">
        <v>106</v>
      </c>
      <c r="C7" s="41" t="s">
        <v>377</v>
      </c>
      <c r="D7" s="41" t="s">
        <v>338</v>
      </c>
      <c r="E7" s="55">
        <v>14.6</v>
      </c>
      <c r="F7" s="14">
        <f t="shared" ref="F7:F32" si="0">ROUND(25.4347*(26.9-E7)^1.34,0)</f>
        <v>734</v>
      </c>
      <c r="G7" s="18">
        <v>4.09</v>
      </c>
      <c r="H7" s="14">
        <f t="shared" ref="H7:H32" si="1">ROUND(0.188807*(100*G7-1.58)^1.37,0)</f>
        <v>711</v>
      </c>
      <c r="I7" s="18">
        <v>30.54</v>
      </c>
      <c r="J7" s="14">
        <f t="shared" ref="J7:J32" si="2">ROUND(15.9809*(I7-2),0)</f>
        <v>456</v>
      </c>
      <c r="K7" s="14">
        <f t="shared" ref="K7:K32" si="3">F7+H7+J7</f>
        <v>1901</v>
      </c>
    </row>
    <row r="8" spans="1:11" s="3" customFormat="1" ht="17.25" customHeight="1">
      <c r="A8" s="39">
        <v>2</v>
      </c>
      <c r="B8" s="40" t="s">
        <v>96</v>
      </c>
      <c r="C8" s="41" t="s">
        <v>378</v>
      </c>
      <c r="D8" s="41" t="s">
        <v>361</v>
      </c>
      <c r="E8" s="54">
        <v>14.6</v>
      </c>
      <c r="F8" s="14">
        <f t="shared" si="0"/>
        <v>734</v>
      </c>
      <c r="G8" s="13">
        <v>3.42</v>
      </c>
      <c r="H8" s="14">
        <f t="shared" si="1"/>
        <v>556</v>
      </c>
      <c r="I8" s="18">
        <v>36.700000000000003</v>
      </c>
      <c r="J8" s="14">
        <f t="shared" si="2"/>
        <v>555</v>
      </c>
      <c r="K8" s="14">
        <f t="shared" si="3"/>
        <v>1845</v>
      </c>
    </row>
    <row r="9" spans="1:11" s="3" customFormat="1" ht="17.25" customHeight="1">
      <c r="A9" s="39">
        <v>3</v>
      </c>
      <c r="B9" s="40" t="s">
        <v>125</v>
      </c>
      <c r="C9" s="42" t="s">
        <v>379</v>
      </c>
      <c r="D9" s="42" t="s">
        <v>361</v>
      </c>
      <c r="E9" s="55">
        <v>15</v>
      </c>
      <c r="F9" s="14">
        <f t="shared" si="0"/>
        <v>703</v>
      </c>
      <c r="G9" s="13">
        <v>4.03</v>
      </c>
      <c r="H9" s="14">
        <f t="shared" si="1"/>
        <v>697</v>
      </c>
      <c r="I9" s="18">
        <v>22.44</v>
      </c>
      <c r="J9" s="14">
        <f t="shared" si="2"/>
        <v>327</v>
      </c>
      <c r="K9" s="14">
        <f t="shared" si="3"/>
        <v>1727</v>
      </c>
    </row>
    <row r="10" spans="1:11" s="3" customFormat="1" ht="17.25" customHeight="1">
      <c r="A10" s="39">
        <v>4</v>
      </c>
      <c r="B10" s="40" t="s">
        <v>110</v>
      </c>
      <c r="C10" s="41" t="s">
        <v>380</v>
      </c>
      <c r="D10" s="41" t="s">
        <v>43</v>
      </c>
      <c r="E10" s="55">
        <v>15.9</v>
      </c>
      <c r="F10" s="14">
        <f t="shared" si="0"/>
        <v>632</v>
      </c>
      <c r="G10" s="13">
        <v>3.9</v>
      </c>
      <c r="H10" s="14">
        <f t="shared" si="1"/>
        <v>666</v>
      </c>
      <c r="I10" s="18">
        <v>27.57</v>
      </c>
      <c r="J10" s="14">
        <f t="shared" si="2"/>
        <v>409</v>
      </c>
      <c r="K10" s="14">
        <f t="shared" si="3"/>
        <v>1707</v>
      </c>
    </row>
    <row r="11" spans="1:11" s="3" customFormat="1" ht="17.25" customHeight="1">
      <c r="A11" s="39">
        <v>5</v>
      </c>
      <c r="B11" s="40" t="s">
        <v>117</v>
      </c>
      <c r="C11" s="42" t="s">
        <v>381</v>
      </c>
      <c r="D11" s="42" t="s">
        <v>338</v>
      </c>
      <c r="E11" s="55">
        <v>15.4</v>
      </c>
      <c r="F11" s="14">
        <f t="shared" si="0"/>
        <v>671</v>
      </c>
      <c r="G11" s="13">
        <v>4.0999999999999996</v>
      </c>
      <c r="H11" s="14">
        <f t="shared" si="1"/>
        <v>713</v>
      </c>
      <c r="I11" s="18">
        <v>21.36</v>
      </c>
      <c r="J11" s="14">
        <f t="shared" si="2"/>
        <v>309</v>
      </c>
      <c r="K11" s="14">
        <f t="shared" si="3"/>
        <v>1693</v>
      </c>
    </row>
    <row r="12" spans="1:11" s="3" customFormat="1" ht="17.25" customHeight="1">
      <c r="A12" s="39">
        <v>6</v>
      </c>
      <c r="B12" s="40" t="s">
        <v>97</v>
      </c>
      <c r="C12" s="41" t="s">
        <v>382</v>
      </c>
      <c r="D12" s="41" t="s">
        <v>43</v>
      </c>
      <c r="E12" s="55">
        <v>14.8</v>
      </c>
      <c r="F12" s="14">
        <f t="shared" si="0"/>
        <v>718</v>
      </c>
      <c r="G12" s="18">
        <v>3.32</v>
      </c>
      <c r="H12" s="14">
        <f t="shared" si="1"/>
        <v>534</v>
      </c>
      <c r="I12" s="18">
        <v>29.43</v>
      </c>
      <c r="J12" s="14">
        <f t="shared" si="2"/>
        <v>438</v>
      </c>
      <c r="K12" s="14">
        <f t="shared" si="3"/>
        <v>1690</v>
      </c>
    </row>
    <row r="13" spans="1:11" s="3" customFormat="1" ht="17.25" customHeight="1">
      <c r="A13" s="39">
        <v>7</v>
      </c>
      <c r="B13" s="40" t="s">
        <v>91</v>
      </c>
      <c r="C13" s="42" t="s">
        <v>383</v>
      </c>
      <c r="D13" s="42" t="s">
        <v>354</v>
      </c>
      <c r="E13" s="55">
        <v>16.3</v>
      </c>
      <c r="F13" s="14">
        <f t="shared" si="0"/>
        <v>602</v>
      </c>
      <c r="G13" s="13">
        <v>3.25</v>
      </c>
      <c r="H13" s="14">
        <f t="shared" si="1"/>
        <v>518</v>
      </c>
      <c r="I13" s="18">
        <v>33.86</v>
      </c>
      <c r="J13" s="14">
        <f t="shared" si="2"/>
        <v>509</v>
      </c>
      <c r="K13" s="14">
        <f t="shared" si="3"/>
        <v>1629</v>
      </c>
    </row>
    <row r="14" spans="1:11" s="3" customFormat="1" ht="17.25" customHeight="1">
      <c r="A14" s="39">
        <v>8</v>
      </c>
      <c r="B14" s="40" t="s">
        <v>104</v>
      </c>
      <c r="C14" s="41" t="s">
        <v>384</v>
      </c>
      <c r="D14" s="41" t="s">
        <v>338</v>
      </c>
      <c r="E14" s="55">
        <v>16.3</v>
      </c>
      <c r="F14" s="14">
        <f t="shared" si="0"/>
        <v>602</v>
      </c>
      <c r="G14" s="13">
        <v>3.65</v>
      </c>
      <c r="H14" s="14">
        <f t="shared" si="1"/>
        <v>608</v>
      </c>
      <c r="I14" s="18">
        <v>25.45</v>
      </c>
      <c r="J14" s="14">
        <f t="shared" si="2"/>
        <v>375</v>
      </c>
      <c r="K14" s="14">
        <f t="shared" si="3"/>
        <v>1585</v>
      </c>
    </row>
    <row r="15" spans="1:11" s="3" customFormat="1" ht="17.25" customHeight="1">
      <c r="A15" s="39">
        <v>9</v>
      </c>
      <c r="B15" s="40" t="s">
        <v>101</v>
      </c>
      <c r="C15" s="42" t="s">
        <v>385</v>
      </c>
      <c r="D15" s="42" t="s">
        <v>43</v>
      </c>
      <c r="E15" s="55">
        <v>16</v>
      </c>
      <c r="F15" s="14">
        <f t="shared" si="0"/>
        <v>625</v>
      </c>
      <c r="G15" s="13">
        <v>3.59</v>
      </c>
      <c r="H15" s="14">
        <f t="shared" si="1"/>
        <v>594</v>
      </c>
      <c r="I15" s="18">
        <v>23.54</v>
      </c>
      <c r="J15" s="14">
        <f t="shared" si="2"/>
        <v>344</v>
      </c>
      <c r="K15" s="14">
        <f t="shared" si="3"/>
        <v>1563</v>
      </c>
    </row>
    <row r="16" spans="1:11" s="3" customFormat="1" ht="17.25" customHeight="1">
      <c r="A16" s="39">
        <v>10</v>
      </c>
      <c r="B16" s="40" t="s">
        <v>98</v>
      </c>
      <c r="C16" s="41" t="s">
        <v>386</v>
      </c>
      <c r="D16" s="41" t="s">
        <v>333</v>
      </c>
      <c r="E16" s="54">
        <v>15.8</v>
      </c>
      <c r="F16" s="14">
        <f t="shared" si="0"/>
        <v>640</v>
      </c>
      <c r="G16" s="13">
        <v>3.37</v>
      </c>
      <c r="H16" s="14">
        <f t="shared" si="1"/>
        <v>545</v>
      </c>
      <c r="I16" s="18">
        <v>24.35</v>
      </c>
      <c r="J16" s="14">
        <f t="shared" si="2"/>
        <v>357</v>
      </c>
      <c r="K16" s="14">
        <f t="shared" si="3"/>
        <v>1542</v>
      </c>
    </row>
    <row r="17" spans="1:11" s="3" customFormat="1" ht="17.25" customHeight="1">
      <c r="A17" s="39">
        <v>11</v>
      </c>
      <c r="B17" s="40" t="s">
        <v>99</v>
      </c>
      <c r="C17" s="42" t="s">
        <v>387</v>
      </c>
      <c r="D17" s="42" t="s">
        <v>338</v>
      </c>
      <c r="E17" s="55">
        <v>16.8</v>
      </c>
      <c r="F17" s="14">
        <f t="shared" si="0"/>
        <v>564</v>
      </c>
      <c r="G17" s="18">
        <v>3.39</v>
      </c>
      <c r="H17" s="14">
        <f t="shared" si="1"/>
        <v>549</v>
      </c>
      <c r="I17" s="18">
        <v>28.69</v>
      </c>
      <c r="J17" s="14">
        <f t="shared" si="2"/>
        <v>427</v>
      </c>
      <c r="K17" s="14">
        <f t="shared" si="3"/>
        <v>1540</v>
      </c>
    </row>
    <row r="18" spans="1:11" s="3" customFormat="1" ht="17.25" customHeight="1">
      <c r="A18" s="39">
        <v>12</v>
      </c>
      <c r="B18" s="40" t="s">
        <v>120</v>
      </c>
      <c r="C18" s="41" t="s">
        <v>388</v>
      </c>
      <c r="D18" s="41" t="s">
        <v>333</v>
      </c>
      <c r="E18" s="54">
        <v>15</v>
      </c>
      <c r="F18" s="14">
        <f t="shared" si="0"/>
        <v>703</v>
      </c>
      <c r="G18" s="13">
        <v>3.61</v>
      </c>
      <c r="H18" s="14">
        <f t="shared" si="1"/>
        <v>599</v>
      </c>
      <c r="I18" s="18">
        <v>13.24</v>
      </c>
      <c r="J18" s="14">
        <f t="shared" si="2"/>
        <v>180</v>
      </c>
      <c r="K18" s="14">
        <f t="shared" si="3"/>
        <v>1482</v>
      </c>
    </row>
    <row r="19" spans="1:11" s="3" customFormat="1" ht="17.25" customHeight="1">
      <c r="A19" s="39">
        <v>13</v>
      </c>
      <c r="B19" s="40" t="s">
        <v>95</v>
      </c>
      <c r="C19" s="41" t="s">
        <v>389</v>
      </c>
      <c r="D19" s="41" t="s">
        <v>365</v>
      </c>
      <c r="E19" s="55">
        <v>16.3</v>
      </c>
      <c r="F19" s="14">
        <f t="shared" si="0"/>
        <v>602</v>
      </c>
      <c r="G19" s="13">
        <v>3.2</v>
      </c>
      <c r="H19" s="14">
        <f t="shared" si="1"/>
        <v>507</v>
      </c>
      <c r="I19" s="18">
        <v>23.59</v>
      </c>
      <c r="J19" s="14">
        <f t="shared" si="2"/>
        <v>345</v>
      </c>
      <c r="K19" s="14">
        <f t="shared" si="3"/>
        <v>1454</v>
      </c>
    </row>
    <row r="20" spans="1:11" s="3" customFormat="1" ht="17.25" customHeight="1">
      <c r="A20" s="39">
        <v>14</v>
      </c>
      <c r="B20" s="40" t="s">
        <v>94</v>
      </c>
      <c r="C20" s="41" t="s">
        <v>390</v>
      </c>
      <c r="D20" s="41" t="s">
        <v>348</v>
      </c>
      <c r="E20" s="55">
        <v>16.600000000000001</v>
      </c>
      <c r="F20" s="14">
        <f t="shared" si="0"/>
        <v>579</v>
      </c>
      <c r="G20" s="13">
        <v>3.14</v>
      </c>
      <c r="H20" s="14">
        <f t="shared" si="1"/>
        <v>494</v>
      </c>
      <c r="I20" s="18">
        <v>25.59</v>
      </c>
      <c r="J20" s="14">
        <f t="shared" si="2"/>
        <v>377</v>
      </c>
      <c r="K20" s="14">
        <f t="shared" si="3"/>
        <v>1450</v>
      </c>
    </row>
    <row r="21" spans="1:11" s="3" customFormat="1" ht="17.25" customHeight="1">
      <c r="A21" s="39">
        <v>15</v>
      </c>
      <c r="B21" s="40" t="s">
        <v>119</v>
      </c>
      <c r="C21" s="42" t="s">
        <v>391</v>
      </c>
      <c r="D21" s="42" t="s">
        <v>336</v>
      </c>
      <c r="E21" s="55">
        <v>17</v>
      </c>
      <c r="F21" s="14">
        <f t="shared" si="0"/>
        <v>549</v>
      </c>
      <c r="G21" s="13">
        <v>3.15</v>
      </c>
      <c r="H21" s="14">
        <f t="shared" si="1"/>
        <v>496</v>
      </c>
      <c r="I21" s="18">
        <v>26.62</v>
      </c>
      <c r="J21" s="14">
        <f t="shared" si="2"/>
        <v>393</v>
      </c>
      <c r="K21" s="14">
        <f t="shared" si="3"/>
        <v>1438</v>
      </c>
    </row>
    <row r="22" spans="1:11" s="3" customFormat="1" ht="17.25" customHeight="1">
      <c r="A22" s="39">
        <v>16</v>
      </c>
      <c r="B22" s="40" t="s">
        <v>114</v>
      </c>
      <c r="C22" s="41" t="s">
        <v>392</v>
      </c>
      <c r="D22" s="41" t="s">
        <v>393</v>
      </c>
      <c r="E22" s="54">
        <v>17.2</v>
      </c>
      <c r="F22" s="14">
        <f t="shared" si="0"/>
        <v>534</v>
      </c>
      <c r="G22" s="13">
        <v>2.84</v>
      </c>
      <c r="H22" s="14">
        <f t="shared" si="1"/>
        <v>430</v>
      </c>
      <c r="I22" s="18">
        <v>29.34</v>
      </c>
      <c r="J22" s="14">
        <f t="shared" si="2"/>
        <v>437</v>
      </c>
      <c r="K22" s="14">
        <f t="shared" si="3"/>
        <v>1401</v>
      </c>
    </row>
    <row r="23" spans="1:11" s="3" customFormat="1" ht="17.25" customHeight="1">
      <c r="A23" s="39">
        <v>17</v>
      </c>
      <c r="B23" s="40" t="s">
        <v>100</v>
      </c>
      <c r="C23" s="41" t="s">
        <v>394</v>
      </c>
      <c r="D23" s="41" t="s">
        <v>348</v>
      </c>
      <c r="E23" s="55">
        <v>16.5</v>
      </c>
      <c r="F23" s="14">
        <f t="shared" si="0"/>
        <v>586</v>
      </c>
      <c r="G23" s="13">
        <v>3.12</v>
      </c>
      <c r="H23" s="14">
        <f t="shared" si="1"/>
        <v>490</v>
      </c>
      <c r="I23" s="18">
        <v>20.170000000000002</v>
      </c>
      <c r="J23" s="14">
        <f t="shared" si="2"/>
        <v>290</v>
      </c>
      <c r="K23" s="14">
        <f t="shared" si="3"/>
        <v>1366</v>
      </c>
    </row>
    <row r="24" spans="1:11" s="3" customFormat="1" ht="17.25" customHeight="1">
      <c r="A24" s="39">
        <v>18</v>
      </c>
      <c r="B24" s="40" t="s">
        <v>93</v>
      </c>
      <c r="C24" s="41" t="s">
        <v>395</v>
      </c>
      <c r="D24" s="41" t="s">
        <v>361</v>
      </c>
      <c r="E24" s="55">
        <v>16.899999999999999</v>
      </c>
      <c r="F24" s="14">
        <f t="shared" si="0"/>
        <v>556</v>
      </c>
      <c r="G24" s="13">
        <v>2.91</v>
      </c>
      <c r="H24" s="14">
        <f t="shared" si="1"/>
        <v>445</v>
      </c>
      <c r="I24" s="18">
        <v>20.85</v>
      </c>
      <c r="J24" s="14">
        <f t="shared" si="2"/>
        <v>301</v>
      </c>
      <c r="K24" s="14">
        <f t="shared" si="3"/>
        <v>1302</v>
      </c>
    </row>
    <row r="25" spans="1:11" s="3" customFormat="1" ht="17.25" customHeight="1">
      <c r="A25" s="39">
        <v>19</v>
      </c>
      <c r="B25" s="40" t="s">
        <v>92</v>
      </c>
      <c r="C25" s="41" t="s">
        <v>396</v>
      </c>
      <c r="D25" s="41" t="s">
        <v>361</v>
      </c>
      <c r="E25" s="55">
        <v>15.6</v>
      </c>
      <c r="F25" s="14">
        <f t="shared" si="0"/>
        <v>655</v>
      </c>
      <c r="G25" s="13">
        <v>2.58</v>
      </c>
      <c r="H25" s="14">
        <f t="shared" si="1"/>
        <v>377</v>
      </c>
      <c r="I25" s="18">
        <v>16.010000000000002</v>
      </c>
      <c r="J25" s="14">
        <f t="shared" si="2"/>
        <v>224</v>
      </c>
      <c r="K25" s="14">
        <f t="shared" si="3"/>
        <v>1256</v>
      </c>
    </row>
    <row r="26" spans="1:11" s="3" customFormat="1" ht="17.25" customHeight="1">
      <c r="A26" s="39">
        <v>20</v>
      </c>
      <c r="B26" s="40" t="s">
        <v>115</v>
      </c>
      <c r="C26" s="41" t="s">
        <v>397</v>
      </c>
      <c r="D26" s="41" t="s">
        <v>338</v>
      </c>
      <c r="E26" s="54">
        <v>17.399999999999999</v>
      </c>
      <c r="F26" s="14">
        <f t="shared" si="0"/>
        <v>519</v>
      </c>
      <c r="G26" s="13">
        <v>2.62</v>
      </c>
      <c r="H26" s="14">
        <f t="shared" si="1"/>
        <v>385</v>
      </c>
      <c r="I26" s="18">
        <v>20.18</v>
      </c>
      <c r="J26" s="14">
        <f t="shared" si="2"/>
        <v>291</v>
      </c>
      <c r="K26" s="14">
        <f t="shared" si="3"/>
        <v>1195</v>
      </c>
    </row>
    <row r="27" spans="1:11" s="3" customFormat="1" ht="17.25" customHeight="1">
      <c r="A27" s="39">
        <v>21</v>
      </c>
      <c r="B27" s="40" t="s">
        <v>113</v>
      </c>
      <c r="C27" s="41" t="s">
        <v>398</v>
      </c>
      <c r="D27" s="41" t="s">
        <v>361</v>
      </c>
      <c r="E27" s="54">
        <v>17.600000000000001</v>
      </c>
      <c r="F27" s="14">
        <f t="shared" si="0"/>
        <v>505</v>
      </c>
      <c r="G27" s="13">
        <v>2.93</v>
      </c>
      <c r="H27" s="14">
        <f t="shared" si="1"/>
        <v>449</v>
      </c>
      <c r="I27" s="18">
        <v>16.309999999999999</v>
      </c>
      <c r="J27" s="14">
        <f t="shared" si="2"/>
        <v>229</v>
      </c>
      <c r="K27" s="14">
        <f t="shared" si="3"/>
        <v>1183</v>
      </c>
    </row>
    <row r="28" spans="1:11" s="3" customFormat="1" ht="17.25" customHeight="1">
      <c r="A28" s="39">
        <v>22</v>
      </c>
      <c r="B28" s="40" t="s">
        <v>89</v>
      </c>
      <c r="C28" s="42" t="s">
        <v>399</v>
      </c>
      <c r="D28" s="42" t="s">
        <v>361</v>
      </c>
      <c r="E28" s="55">
        <v>17.3</v>
      </c>
      <c r="F28" s="14">
        <f t="shared" si="0"/>
        <v>527</v>
      </c>
      <c r="G28" s="18">
        <v>2.5499999999999998</v>
      </c>
      <c r="H28" s="14">
        <f t="shared" si="1"/>
        <v>371</v>
      </c>
      <c r="I28" s="18">
        <v>17.84</v>
      </c>
      <c r="J28" s="14">
        <f t="shared" si="2"/>
        <v>253</v>
      </c>
      <c r="K28" s="14">
        <f t="shared" si="3"/>
        <v>1151</v>
      </c>
    </row>
    <row r="29" spans="1:11" s="3" customFormat="1" ht="17.25" customHeight="1">
      <c r="A29" s="39">
        <v>23</v>
      </c>
      <c r="B29" s="40" t="s">
        <v>103</v>
      </c>
      <c r="C29" s="42" t="s">
        <v>400</v>
      </c>
      <c r="D29" s="42" t="s">
        <v>361</v>
      </c>
      <c r="E29" s="55">
        <v>17.2</v>
      </c>
      <c r="F29" s="14">
        <f t="shared" si="0"/>
        <v>534</v>
      </c>
      <c r="G29" s="18">
        <v>2.73</v>
      </c>
      <c r="H29" s="14">
        <f t="shared" si="1"/>
        <v>407</v>
      </c>
      <c r="I29" s="18">
        <v>14.92</v>
      </c>
      <c r="J29" s="14">
        <f t="shared" si="2"/>
        <v>206</v>
      </c>
      <c r="K29" s="14">
        <f t="shared" si="3"/>
        <v>1147</v>
      </c>
    </row>
    <row r="30" spans="1:11" s="3" customFormat="1" ht="17.25" customHeight="1">
      <c r="A30" s="39">
        <v>24</v>
      </c>
      <c r="B30" s="40" t="s">
        <v>116</v>
      </c>
      <c r="C30" s="41" t="s">
        <v>401</v>
      </c>
      <c r="D30" s="41" t="s">
        <v>361</v>
      </c>
      <c r="E30" s="55">
        <v>17.7</v>
      </c>
      <c r="F30" s="14">
        <f t="shared" si="0"/>
        <v>498</v>
      </c>
      <c r="G30" s="13">
        <v>1.98</v>
      </c>
      <c r="H30" s="14">
        <f t="shared" si="1"/>
        <v>262</v>
      </c>
      <c r="I30" s="18">
        <v>22.53</v>
      </c>
      <c r="J30" s="14">
        <f t="shared" si="2"/>
        <v>328</v>
      </c>
      <c r="K30" s="14">
        <f t="shared" si="3"/>
        <v>1088</v>
      </c>
    </row>
    <row r="31" spans="1:11" s="3" customFormat="1" ht="17.25" customHeight="1">
      <c r="A31" s="39">
        <v>25</v>
      </c>
      <c r="B31" s="40" t="s">
        <v>124</v>
      </c>
      <c r="C31" s="41" t="s">
        <v>402</v>
      </c>
      <c r="D31" s="41" t="s">
        <v>361</v>
      </c>
      <c r="E31" s="55">
        <v>18.899999999999999</v>
      </c>
      <c r="F31" s="14">
        <f t="shared" si="0"/>
        <v>413</v>
      </c>
      <c r="G31" s="18">
        <v>2.13</v>
      </c>
      <c r="H31" s="14">
        <f t="shared" si="1"/>
        <v>289</v>
      </c>
      <c r="I31" s="18">
        <v>10.69</v>
      </c>
      <c r="J31" s="14">
        <f t="shared" si="2"/>
        <v>139</v>
      </c>
      <c r="K31" s="14">
        <f t="shared" si="3"/>
        <v>841</v>
      </c>
    </row>
    <row r="32" spans="1:11" s="3" customFormat="1" ht="17.25" customHeight="1">
      <c r="A32" s="39">
        <v>26</v>
      </c>
      <c r="B32" s="40" t="s">
        <v>107</v>
      </c>
      <c r="C32" s="41" t="s">
        <v>403</v>
      </c>
      <c r="D32" s="41" t="s">
        <v>346</v>
      </c>
      <c r="E32" s="55">
        <v>21.1</v>
      </c>
      <c r="F32" s="14">
        <f t="shared" si="0"/>
        <v>268</v>
      </c>
      <c r="G32" s="18">
        <v>1.31</v>
      </c>
      <c r="H32" s="14">
        <f t="shared" si="1"/>
        <v>148</v>
      </c>
      <c r="I32" s="18">
        <v>7.64</v>
      </c>
      <c r="J32" s="14">
        <f t="shared" si="2"/>
        <v>90</v>
      </c>
      <c r="K32" s="14">
        <f t="shared" si="3"/>
        <v>506</v>
      </c>
    </row>
    <row r="33" spans="1:11" s="3" customFormat="1" ht="17.25" customHeight="1">
      <c r="A33" s="39"/>
      <c r="B33" s="40" t="s">
        <v>105</v>
      </c>
      <c r="C33" s="42" t="s">
        <v>404</v>
      </c>
      <c r="D33" s="42" t="s">
        <v>70</v>
      </c>
      <c r="E33" s="137" t="s">
        <v>371</v>
      </c>
      <c r="F33" s="138"/>
      <c r="G33" s="138"/>
      <c r="H33" s="138"/>
      <c r="I33" s="138"/>
      <c r="J33" s="138"/>
      <c r="K33" s="139"/>
    </row>
    <row r="34" spans="1:11" s="3" customFormat="1" ht="17.25" customHeight="1">
      <c r="A34" s="39"/>
      <c r="B34" s="97" t="s">
        <v>90</v>
      </c>
      <c r="C34" s="98" t="s">
        <v>405</v>
      </c>
      <c r="D34" s="98"/>
      <c r="E34" s="137" t="s">
        <v>371</v>
      </c>
      <c r="F34" s="138"/>
      <c r="G34" s="138"/>
      <c r="H34" s="138"/>
      <c r="I34" s="138"/>
      <c r="J34" s="138"/>
      <c r="K34" s="139"/>
    </row>
    <row r="35" spans="1:11" s="3" customFormat="1" ht="17.25" customHeight="1">
      <c r="A35" s="39"/>
      <c r="B35" s="40" t="s">
        <v>102</v>
      </c>
      <c r="C35" s="42" t="s">
        <v>406</v>
      </c>
      <c r="D35" s="42" t="s">
        <v>354</v>
      </c>
      <c r="E35" s="137" t="s">
        <v>371</v>
      </c>
      <c r="F35" s="138"/>
      <c r="G35" s="138"/>
      <c r="H35" s="138"/>
      <c r="I35" s="138"/>
      <c r="J35" s="138"/>
      <c r="K35" s="139"/>
    </row>
    <row r="36" spans="1:11" s="3" customFormat="1" ht="17.25" customHeight="1">
      <c r="A36" s="39"/>
      <c r="B36" s="106"/>
      <c r="C36" s="102"/>
      <c r="D36" s="102"/>
      <c r="E36" s="103"/>
      <c r="F36" s="19"/>
      <c r="G36" s="104"/>
      <c r="H36" s="19"/>
      <c r="I36" s="104"/>
      <c r="J36" s="19"/>
      <c r="K36" s="19"/>
    </row>
  </sheetData>
  <protectedRanges>
    <protectedRange sqref="C36" name="範囲5_1_3_2_1"/>
    <protectedRange sqref="C14 C24 C34:C35" name="範囲5_2_2_2_1_1"/>
    <protectedRange sqref="C16 C26" name="範囲5_1_3_2_1_1"/>
    <protectedRange sqref="C10 C20 C30" name="範囲5_1_4_1_1_1"/>
    <protectedRange sqref="C11 C21 C31" name="範囲5_1_5_1_1"/>
  </protectedRanges>
  <autoFilter ref="B6:K6" xr:uid="{00000000-0009-0000-0000-000005000000}">
    <sortState xmlns:xlrd2="http://schemas.microsoft.com/office/spreadsheetml/2017/richdata2" ref="B5:K19">
      <sortCondition descending="1" ref="K4"/>
    </sortState>
  </autoFilter>
  <mergeCells count="5">
    <mergeCell ref="B1:E1"/>
    <mergeCell ref="A4:B4"/>
    <mergeCell ref="E33:K33"/>
    <mergeCell ref="E34:K34"/>
    <mergeCell ref="E35:K35"/>
  </mergeCells>
  <phoneticPr fontId="10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34:C36 C10:C11 C14:C16 C20:C21 C24:C26 C30:C31" xr:uid="{00000000-0002-0000-0500-000000000000}"/>
  </dataValidations>
  <hyperlinks>
    <hyperlink ref="K2" r:id="rId1" display="komaki-h@amigo2.ne.jp" xr:uid="{00000000-0004-0000-0500-000000000000}"/>
    <hyperlink ref="K1" r:id="rId2" display="httokuda@lilac.ocn.ne.jp" xr:uid="{00000000-0004-0000-0500-000001000000}"/>
    <hyperlink ref="K4" r:id="rId3" display="httokuda@lilac.ocn.ne.jp" xr:uid="{00000000-0004-0000-0500-000002000000}"/>
    <hyperlink ref="K6" r:id="rId4" display="kays0601@yahoo.co.jp" xr:uid="{00000000-0004-0000-0500-000003000000}"/>
  </hyperlinks>
  <pageMargins left="0.78749999999999998" right="0.78749999999999998" top="0.19652777777777777" bottom="0.19652777777777777" header="0.51180555555555562" footer="0.51180555555555562"/>
  <pageSetup paperSize="9" firstPageNumber="0" orientation="landscape" horizontalDpi="4294967294" verticalDpi="300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K42"/>
  <sheetViews>
    <sheetView tabSelected="1" topLeftCell="A17" zoomScale="108" zoomScaleNormal="60" workbookViewId="0">
      <selection activeCell="C35" sqref="C35"/>
    </sheetView>
  </sheetViews>
  <sheetFormatPr baseColWidth="10" defaultColWidth="9" defaultRowHeight="17"/>
  <cols>
    <col min="1" max="1" width="5" style="1" customWidth="1"/>
    <col min="2" max="2" width="7.5" style="1" customWidth="1"/>
    <col min="3" max="3" width="15.6640625" style="1" customWidth="1"/>
    <col min="4" max="4" width="25" style="1" customWidth="1"/>
    <col min="5" max="5" width="10" style="22" customWidth="1"/>
    <col min="6" max="6" width="10" style="19" customWidth="1"/>
    <col min="7" max="7" width="10" style="20" customWidth="1"/>
    <col min="8" max="8" width="10" style="19" customWidth="1"/>
    <col min="9" max="9" width="10" style="20" customWidth="1"/>
    <col min="10" max="11" width="10" style="19" customWidth="1"/>
    <col min="12" max="16384" width="9" style="1"/>
  </cols>
  <sheetData>
    <row r="1" spans="1:11">
      <c r="B1" s="128" t="s">
        <v>25</v>
      </c>
      <c r="C1" s="129"/>
      <c r="D1" s="129"/>
      <c r="E1" s="129"/>
    </row>
    <row r="4" spans="1:11">
      <c r="A4" s="135" t="s">
        <v>31</v>
      </c>
      <c r="B4" s="136"/>
      <c r="E4" s="66"/>
      <c r="F4" s="5"/>
      <c r="G4" s="62"/>
      <c r="H4" s="5"/>
      <c r="I4" s="62"/>
      <c r="J4" s="5"/>
      <c r="K4" s="62"/>
    </row>
    <row r="5" spans="1:11">
      <c r="A5" s="71"/>
      <c r="B5" s="71"/>
      <c r="E5" s="61" t="s">
        <v>23</v>
      </c>
      <c r="F5" s="58"/>
      <c r="G5" s="62" t="s">
        <v>4</v>
      </c>
      <c r="H5" s="5"/>
      <c r="I5" s="63" t="s">
        <v>5</v>
      </c>
      <c r="J5" s="58"/>
      <c r="K5" s="64" t="s">
        <v>6</v>
      </c>
    </row>
    <row r="6" spans="1:11">
      <c r="B6" s="1" t="s">
        <v>7</v>
      </c>
      <c r="C6" s="1" t="s">
        <v>8</v>
      </c>
      <c r="D6" s="1" t="s">
        <v>9</v>
      </c>
      <c r="E6" s="94" t="s">
        <v>14</v>
      </c>
      <c r="F6" s="72" t="s">
        <v>11</v>
      </c>
      <c r="G6" s="95" t="s">
        <v>12</v>
      </c>
      <c r="H6" s="73" t="s">
        <v>11</v>
      </c>
      <c r="I6" s="95" t="s">
        <v>13</v>
      </c>
      <c r="J6" s="73" t="s">
        <v>11</v>
      </c>
      <c r="K6" s="73"/>
    </row>
    <row r="7" spans="1:11" s="3" customFormat="1" ht="17.25" customHeight="1">
      <c r="A7" s="36">
        <v>1</v>
      </c>
      <c r="B7" s="40" t="s">
        <v>138</v>
      </c>
      <c r="C7" s="45" t="s">
        <v>407</v>
      </c>
      <c r="D7" s="45" t="s">
        <v>338</v>
      </c>
      <c r="E7" s="114">
        <v>12.7</v>
      </c>
      <c r="F7" s="14">
        <f t="shared" ref="F7:F35" si="0">ROUND(25.4347*(25.5-E7)^1.34,0)</f>
        <v>775</v>
      </c>
      <c r="G7" s="115">
        <v>4.7</v>
      </c>
      <c r="H7" s="14">
        <f t="shared" ref="H7:H35" si="1">ROUND(0.14354*(100*G7-1.77)^1.385,0)</f>
        <v>717</v>
      </c>
      <c r="I7" s="18">
        <v>50.45</v>
      </c>
      <c r="J7" s="14">
        <f t="shared" ref="J7:J33" si="2">ROUND(10.14*(I7-3)^1.02,0)</f>
        <v>520</v>
      </c>
      <c r="K7" s="14">
        <f t="shared" ref="K7:K36" si="3">ROUND(F7+H7+J7,0)</f>
        <v>2012</v>
      </c>
    </row>
    <row r="8" spans="1:11" s="3" customFormat="1" ht="17.25" customHeight="1">
      <c r="A8" s="36">
        <v>2</v>
      </c>
      <c r="B8" s="51" t="s">
        <v>134</v>
      </c>
      <c r="C8" s="45" t="s">
        <v>408</v>
      </c>
      <c r="D8" s="45" t="s">
        <v>348</v>
      </c>
      <c r="E8" s="114">
        <v>13.3</v>
      </c>
      <c r="F8" s="14">
        <f t="shared" si="0"/>
        <v>726</v>
      </c>
      <c r="G8" s="115">
        <v>4.3</v>
      </c>
      <c r="H8" s="14">
        <f t="shared" si="1"/>
        <v>634</v>
      </c>
      <c r="I8" s="18">
        <v>51.85</v>
      </c>
      <c r="J8" s="14">
        <f t="shared" si="2"/>
        <v>535</v>
      </c>
      <c r="K8" s="14">
        <f t="shared" si="3"/>
        <v>1895</v>
      </c>
    </row>
    <row r="9" spans="1:11" s="3" customFormat="1" ht="17.25" customHeight="1">
      <c r="A9" s="36">
        <v>3</v>
      </c>
      <c r="B9" s="40" t="s">
        <v>142</v>
      </c>
      <c r="C9" s="43" t="s">
        <v>409</v>
      </c>
      <c r="D9" s="43" t="s">
        <v>365</v>
      </c>
      <c r="E9" s="114">
        <v>13.4</v>
      </c>
      <c r="F9" s="14">
        <f t="shared" si="0"/>
        <v>718</v>
      </c>
      <c r="G9" s="115">
        <v>4.24</v>
      </c>
      <c r="H9" s="14">
        <f t="shared" si="1"/>
        <v>621</v>
      </c>
      <c r="I9" s="18">
        <v>49.81</v>
      </c>
      <c r="J9" s="14">
        <f t="shared" si="2"/>
        <v>513</v>
      </c>
      <c r="K9" s="14">
        <f t="shared" si="3"/>
        <v>1852</v>
      </c>
    </row>
    <row r="10" spans="1:11" s="3" customFormat="1" ht="17.25" customHeight="1">
      <c r="A10" s="36">
        <v>4</v>
      </c>
      <c r="B10" s="40" t="s">
        <v>128</v>
      </c>
      <c r="C10" s="45" t="s">
        <v>410</v>
      </c>
      <c r="D10" s="45" t="s">
        <v>333</v>
      </c>
      <c r="E10" s="114">
        <v>14.5</v>
      </c>
      <c r="F10" s="14">
        <f t="shared" si="0"/>
        <v>632</v>
      </c>
      <c r="G10" s="115">
        <v>4.0599999999999996</v>
      </c>
      <c r="H10" s="14">
        <f t="shared" si="1"/>
        <v>585</v>
      </c>
      <c r="I10" s="18">
        <v>41.29</v>
      </c>
      <c r="J10" s="14">
        <f t="shared" si="2"/>
        <v>418</v>
      </c>
      <c r="K10" s="14">
        <f t="shared" si="3"/>
        <v>1635</v>
      </c>
    </row>
    <row r="11" spans="1:11" s="3" customFormat="1" ht="17.25" customHeight="1">
      <c r="A11" s="36">
        <v>5</v>
      </c>
      <c r="B11" s="40" t="s">
        <v>137</v>
      </c>
      <c r="C11" s="43" t="s">
        <v>411</v>
      </c>
      <c r="D11" s="45" t="s">
        <v>336</v>
      </c>
      <c r="E11" s="116">
        <v>14.3</v>
      </c>
      <c r="F11" s="14">
        <f t="shared" si="0"/>
        <v>648</v>
      </c>
      <c r="G11" s="115">
        <v>4.09</v>
      </c>
      <c r="H11" s="14">
        <f t="shared" si="1"/>
        <v>591</v>
      </c>
      <c r="I11" s="18">
        <v>38.4</v>
      </c>
      <c r="J11" s="14">
        <f t="shared" si="2"/>
        <v>385</v>
      </c>
      <c r="K11" s="14">
        <f t="shared" si="3"/>
        <v>1624</v>
      </c>
    </row>
    <row r="12" spans="1:11" s="3" customFormat="1" ht="17.25" customHeight="1">
      <c r="A12" s="36">
        <v>6</v>
      </c>
      <c r="B12" s="40" t="s">
        <v>148</v>
      </c>
      <c r="C12" s="45" t="s">
        <v>412</v>
      </c>
      <c r="D12" s="45"/>
      <c r="E12" s="114">
        <v>14.8</v>
      </c>
      <c r="F12" s="14">
        <f t="shared" si="0"/>
        <v>609</v>
      </c>
      <c r="G12" s="115">
        <v>4.41</v>
      </c>
      <c r="H12" s="14">
        <f t="shared" si="1"/>
        <v>656</v>
      </c>
      <c r="I12" s="18">
        <v>33.72</v>
      </c>
      <c r="J12" s="14">
        <f t="shared" si="2"/>
        <v>334</v>
      </c>
      <c r="K12" s="14">
        <f t="shared" si="3"/>
        <v>1599</v>
      </c>
    </row>
    <row r="13" spans="1:11" s="3" customFormat="1" ht="17.25" customHeight="1">
      <c r="A13" s="36">
        <v>7</v>
      </c>
      <c r="B13" s="40" t="s">
        <v>149</v>
      </c>
      <c r="C13" s="45" t="s">
        <v>413</v>
      </c>
      <c r="D13" s="45" t="s">
        <v>414</v>
      </c>
      <c r="E13" s="117">
        <v>14</v>
      </c>
      <c r="F13" s="14">
        <f t="shared" si="0"/>
        <v>671</v>
      </c>
      <c r="G13" s="115">
        <v>3.52</v>
      </c>
      <c r="H13" s="14">
        <f t="shared" si="1"/>
        <v>480</v>
      </c>
      <c r="I13" s="18">
        <v>41.34</v>
      </c>
      <c r="J13" s="14">
        <f t="shared" si="2"/>
        <v>418</v>
      </c>
      <c r="K13" s="14">
        <f t="shared" si="3"/>
        <v>1569</v>
      </c>
    </row>
    <row r="14" spans="1:11" s="3" customFormat="1" ht="17.25" customHeight="1">
      <c r="A14" s="36">
        <v>8</v>
      </c>
      <c r="B14" s="40" t="s">
        <v>126</v>
      </c>
      <c r="C14" s="44" t="s">
        <v>438</v>
      </c>
      <c r="D14" s="45" t="s">
        <v>338</v>
      </c>
      <c r="E14" s="114">
        <v>15.2</v>
      </c>
      <c r="F14" s="14">
        <f t="shared" si="0"/>
        <v>579</v>
      </c>
      <c r="G14" s="115">
        <v>4.1500000000000004</v>
      </c>
      <c r="H14" s="14">
        <f t="shared" si="1"/>
        <v>603</v>
      </c>
      <c r="I14" s="18">
        <v>37.4</v>
      </c>
      <c r="J14" s="14">
        <f t="shared" si="2"/>
        <v>374</v>
      </c>
      <c r="K14" s="14">
        <f t="shared" si="3"/>
        <v>1556</v>
      </c>
    </row>
    <row r="15" spans="1:11" s="3" customFormat="1" ht="17.25" customHeight="1">
      <c r="A15" s="36">
        <v>9</v>
      </c>
      <c r="B15" s="40" t="s">
        <v>130</v>
      </c>
      <c r="C15" s="45" t="s">
        <v>415</v>
      </c>
      <c r="D15" s="45" t="s">
        <v>393</v>
      </c>
      <c r="E15" s="114">
        <v>14.6</v>
      </c>
      <c r="F15" s="14">
        <f t="shared" si="0"/>
        <v>625</v>
      </c>
      <c r="G15" s="115">
        <v>3.96</v>
      </c>
      <c r="H15" s="14">
        <f t="shared" si="1"/>
        <v>565</v>
      </c>
      <c r="I15" s="18">
        <v>31.88</v>
      </c>
      <c r="J15" s="14">
        <f t="shared" si="2"/>
        <v>313</v>
      </c>
      <c r="K15" s="14">
        <f t="shared" si="3"/>
        <v>1503</v>
      </c>
    </row>
    <row r="16" spans="1:11" s="3" customFormat="1" ht="17.25" customHeight="1">
      <c r="A16" s="36">
        <v>10</v>
      </c>
      <c r="B16" s="40" t="s">
        <v>151</v>
      </c>
      <c r="C16" s="45" t="s">
        <v>416</v>
      </c>
      <c r="D16" s="45" t="s">
        <v>346</v>
      </c>
      <c r="E16" s="114">
        <v>14.5</v>
      </c>
      <c r="F16" s="14">
        <f t="shared" si="0"/>
        <v>632</v>
      </c>
      <c r="G16" s="115">
        <v>3.69</v>
      </c>
      <c r="H16" s="14">
        <f t="shared" si="1"/>
        <v>512</v>
      </c>
      <c r="I16" s="18">
        <v>35.36</v>
      </c>
      <c r="J16" s="14">
        <f t="shared" si="2"/>
        <v>352</v>
      </c>
      <c r="K16" s="14">
        <f t="shared" si="3"/>
        <v>1496</v>
      </c>
    </row>
    <row r="17" spans="1:11" s="3" customFormat="1" ht="17.25" customHeight="1">
      <c r="A17" s="36">
        <v>11</v>
      </c>
      <c r="B17" s="40" t="s">
        <v>133</v>
      </c>
      <c r="C17" s="43" t="s">
        <v>417</v>
      </c>
      <c r="D17" s="45" t="s">
        <v>333</v>
      </c>
      <c r="E17" s="116">
        <v>14.6</v>
      </c>
      <c r="F17" s="14">
        <f t="shared" si="0"/>
        <v>625</v>
      </c>
      <c r="G17" s="115">
        <v>3.14</v>
      </c>
      <c r="H17" s="14">
        <f t="shared" si="1"/>
        <v>409</v>
      </c>
      <c r="I17" s="18">
        <v>40.74</v>
      </c>
      <c r="J17" s="14">
        <f t="shared" si="2"/>
        <v>412</v>
      </c>
      <c r="K17" s="14">
        <f t="shared" si="3"/>
        <v>1446</v>
      </c>
    </row>
    <row r="18" spans="1:11" s="3" customFormat="1" ht="17.25" customHeight="1">
      <c r="A18" s="36">
        <v>12</v>
      </c>
      <c r="B18" s="40" t="s">
        <v>141</v>
      </c>
      <c r="C18" s="45" t="s">
        <v>418</v>
      </c>
      <c r="D18" s="45" t="s">
        <v>393</v>
      </c>
      <c r="E18" s="114">
        <v>14.1</v>
      </c>
      <c r="F18" s="14">
        <f t="shared" si="0"/>
        <v>663</v>
      </c>
      <c r="G18" s="115">
        <v>3.8</v>
      </c>
      <c r="H18" s="14">
        <f t="shared" si="1"/>
        <v>534</v>
      </c>
      <c r="I18" s="18">
        <v>23.85</v>
      </c>
      <c r="J18" s="14">
        <f t="shared" si="2"/>
        <v>225</v>
      </c>
      <c r="K18" s="14">
        <f t="shared" si="3"/>
        <v>1422</v>
      </c>
    </row>
    <row r="19" spans="1:11" s="3" customFormat="1" ht="17.25" customHeight="1">
      <c r="A19" s="36">
        <v>13</v>
      </c>
      <c r="B19" s="40" t="s">
        <v>127</v>
      </c>
      <c r="C19" s="43" t="s">
        <v>419</v>
      </c>
      <c r="D19" s="45" t="s">
        <v>338</v>
      </c>
      <c r="E19" s="116">
        <v>15.1</v>
      </c>
      <c r="F19" s="14">
        <f t="shared" si="0"/>
        <v>586</v>
      </c>
      <c r="G19" s="115">
        <v>3.78</v>
      </c>
      <c r="H19" s="14">
        <f t="shared" si="1"/>
        <v>530</v>
      </c>
      <c r="I19" s="18">
        <v>29.66</v>
      </c>
      <c r="J19" s="14">
        <f t="shared" si="2"/>
        <v>289</v>
      </c>
      <c r="K19" s="14">
        <f t="shared" si="3"/>
        <v>1405</v>
      </c>
    </row>
    <row r="20" spans="1:11" s="3" customFormat="1" ht="17.25" customHeight="1">
      <c r="A20" s="36">
        <v>14</v>
      </c>
      <c r="B20" s="40" t="s">
        <v>154</v>
      </c>
      <c r="C20" s="45" t="s">
        <v>420</v>
      </c>
      <c r="D20" s="45" t="s">
        <v>346</v>
      </c>
      <c r="E20" s="114">
        <v>14.8</v>
      </c>
      <c r="F20" s="14">
        <f t="shared" si="0"/>
        <v>609</v>
      </c>
      <c r="G20" s="115">
        <v>3.68</v>
      </c>
      <c r="H20" s="14">
        <f t="shared" si="1"/>
        <v>510</v>
      </c>
      <c r="I20" s="18">
        <v>28.73</v>
      </c>
      <c r="J20" s="14">
        <f t="shared" si="2"/>
        <v>278</v>
      </c>
      <c r="K20" s="14">
        <f t="shared" si="3"/>
        <v>1397</v>
      </c>
    </row>
    <row r="21" spans="1:11" s="3" customFormat="1" ht="17.25" customHeight="1">
      <c r="A21" s="36">
        <v>15</v>
      </c>
      <c r="B21" s="40" t="s">
        <v>135</v>
      </c>
      <c r="C21" s="45" t="s">
        <v>421</v>
      </c>
      <c r="D21" s="45" t="s">
        <v>43</v>
      </c>
      <c r="E21" s="114">
        <v>15.6</v>
      </c>
      <c r="F21" s="14">
        <f t="shared" si="0"/>
        <v>549</v>
      </c>
      <c r="G21" s="115">
        <v>3.66</v>
      </c>
      <c r="H21" s="14">
        <f t="shared" si="1"/>
        <v>506</v>
      </c>
      <c r="I21" s="18">
        <v>33.450000000000003</v>
      </c>
      <c r="J21" s="14">
        <f t="shared" si="2"/>
        <v>331</v>
      </c>
      <c r="K21" s="14">
        <f t="shared" si="3"/>
        <v>1386</v>
      </c>
    </row>
    <row r="22" spans="1:11" s="3" customFormat="1" ht="17.25" customHeight="1">
      <c r="A22" s="36">
        <v>16</v>
      </c>
      <c r="B22" s="40" t="s">
        <v>156</v>
      </c>
      <c r="C22" s="45" t="s">
        <v>422</v>
      </c>
      <c r="D22" s="45" t="s">
        <v>346</v>
      </c>
      <c r="E22" s="114">
        <v>13.9</v>
      </c>
      <c r="F22" s="14">
        <f t="shared" si="0"/>
        <v>679</v>
      </c>
      <c r="G22" s="115">
        <v>3.73</v>
      </c>
      <c r="H22" s="14">
        <f t="shared" si="1"/>
        <v>520</v>
      </c>
      <c r="I22" s="18">
        <v>19.38</v>
      </c>
      <c r="J22" s="14">
        <f t="shared" si="2"/>
        <v>176</v>
      </c>
      <c r="K22" s="14">
        <f t="shared" si="3"/>
        <v>1375</v>
      </c>
    </row>
    <row r="23" spans="1:11" s="3" customFormat="1" ht="17.25" customHeight="1">
      <c r="A23" s="36">
        <v>17</v>
      </c>
      <c r="B23" s="40" t="s">
        <v>140</v>
      </c>
      <c r="C23" s="45" t="s">
        <v>423</v>
      </c>
      <c r="D23" s="45" t="s">
        <v>348</v>
      </c>
      <c r="E23" s="114">
        <v>14.6</v>
      </c>
      <c r="F23" s="14">
        <f t="shared" si="0"/>
        <v>625</v>
      </c>
      <c r="G23" s="115">
        <v>3.22</v>
      </c>
      <c r="H23" s="14">
        <f t="shared" si="1"/>
        <v>424</v>
      </c>
      <c r="I23" s="18">
        <v>32.28</v>
      </c>
      <c r="J23" s="14">
        <f t="shared" si="2"/>
        <v>318</v>
      </c>
      <c r="K23" s="14">
        <f t="shared" si="3"/>
        <v>1367</v>
      </c>
    </row>
    <row r="24" spans="1:11" s="3" customFormat="1" ht="17.25" customHeight="1">
      <c r="A24" s="36">
        <v>18</v>
      </c>
      <c r="B24" s="51" t="s">
        <v>144</v>
      </c>
      <c r="C24" s="45" t="s">
        <v>424</v>
      </c>
      <c r="D24" s="45" t="s">
        <v>338</v>
      </c>
      <c r="E24" s="114">
        <v>15.8</v>
      </c>
      <c r="F24" s="14">
        <f t="shared" si="0"/>
        <v>534</v>
      </c>
      <c r="G24" s="115">
        <v>3.07</v>
      </c>
      <c r="H24" s="14">
        <f t="shared" si="1"/>
        <v>396</v>
      </c>
      <c r="I24" s="18">
        <v>38.82</v>
      </c>
      <c r="J24" s="14">
        <f t="shared" si="2"/>
        <v>390</v>
      </c>
      <c r="K24" s="14">
        <f t="shared" si="3"/>
        <v>1320</v>
      </c>
    </row>
    <row r="25" spans="1:11" s="3" customFormat="1" ht="17.25" customHeight="1">
      <c r="A25" s="36">
        <v>19</v>
      </c>
      <c r="B25" s="40" t="s">
        <v>132</v>
      </c>
      <c r="C25" s="43" t="s">
        <v>425</v>
      </c>
      <c r="D25" s="43" t="s">
        <v>338</v>
      </c>
      <c r="E25" s="114">
        <v>15.4</v>
      </c>
      <c r="F25" s="14">
        <f t="shared" si="0"/>
        <v>564</v>
      </c>
      <c r="G25" s="115">
        <v>3.46</v>
      </c>
      <c r="H25" s="14">
        <f t="shared" si="1"/>
        <v>468</v>
      </c>
      <c r="I25" s="18">
        <v>28.64</v>
      </c>
      <c r="J25" s="14">
        <f t="shared" si="2"/>
        <v>277</v>
      </c>
      <c r="K25" s="14">
        <f t="shared" si="3"/>
        <v>1309</v>
      </c>
    </row>
    <row r="26" spans="1:11" s="3" customFormat="1" ht="17.25" customHeight="1">
      <c r="A26" s="36">
        <v>20</v>
      </c>
      <c r="B26" s="40" t="s">
        <v>157</v>
      </c>
      <c r="C26" s="45" t="s">
        <v>643</v>
      </c>
      <c r="D26" s="45" t="s">
        <v>346</v>
      </c>
      <c r="E26" s="114">
        <v>14.5</v>
      </c>
      <c r="F26" s="14">
        <f t="shared" si="0"/>
        <v>632</v>
      </c>
      <c r="G26" s="115">
        <v>3.12</v>
      </c>
      <c r="H26" s="14">
        <f t="shared" si="1"/>
        <v>405</v>
      </c>
      <c r="I26" s="18">
        <v>25.14</v>
      </c>
      <c r="J26" s="14">
        <f t="shared" si="2"/>
        <v>239</v>
      </c>
      <c r="K26" s="14">
        <f t="shared" si="3"/>
        <v>1276</v>
      </c>
    </row>
    <row r="27" spans="1:11" s="3" customFormat="1" ht="17.25" customHeight="1">
      <c r="A27" s="36">
        <v>21</v>
      </c>
      <c r="B27" s="40" t="s">
        <v>143</v>
      </c>
      <c r="C27" s="43" t="s">
        <v>426</v>
      </c>
      <c r="D27" s="45" t="s">
        <v>43</v>
      </c>
      <c r="E27" s="116">
        <v>15.7</v>
      </c>
      <c r="F27" s="14">
        <f t="shared" si="0"/>
        <v>542</v>
      </c>
      <c r="G27" s="115">
        <v>2.98</v>
      </c>
      <c r="H27" s="14">
        <f t="shared" si="1"/>
        <v>380</v>
      </c>
      <c r="I27" s="18">
        <v>33.64</v>
      </c>
      <c r="J27" s="14">
        <f t="shared" si="2"/>
        <v>333</v>
      </c>
      <c r="K27" s="14">
        <f t="shared" si="3"/>
        <v>1255</v>
      </c>
    </row>
    <row r="28" spans="1:11" s="3" customFormat="1" ht="17.25" customHeight="1">
      <c r="A28" s="36">
        <v>22</v>
      </c>
      <c r="B28" s="40" t="s">
        <v>145</v>
      </c>
      <c r="C28" s="45" t="s">
        <v>427</v>
      </c>
      <c r="D28" s="45" t="s">
        <v>361</v>
      </c>
      <c r="E28" s="114">
        <v>16.2</v>
      </c>
      <c r="F28" s="14">
        <f t="shared" si="0"/>
        <v>505</v>
      </c>
      <c r="G28" s="115">
        <v>3.08</v>
      </c>
      <c r="H28" s="14">
        <f t="shared" si="1"/>
        <v>398</v>
      </c>
      <c r="I28" s="18">
        <v>34.909999999999997</v>
      </c>
      <c r="J28" s="14">
        <f t="shared" si="2"/>
        <v>347</v>
      </c>
      <c r="K28" s="14">
        <f t="shared" si="3"/>
        <v>1250</v>
      </c>
    </row>
    <row r="29" spans="1:11" s="3" customFormat="1" ht="17.25" customHeight="1">
      <c r="A29" s="36">
        <v>23</v>
      </c>
      <c r="B29" s="40" t="s">
        <v>155</v>
      </c>
      <c r="C29" s="45" t="s">
        <v>428</v>
      </c>
      <c r="D29" s="45" t="s">
        <v>346</v>
      </c>
      <c r="E29" s="117">
        <v>15</v>
      </c>
      <c r="F29" s="14">
        <f t="shared" si="0"/>
        <v>594</v>
      </c>
      <c r="G29" s="115">
        <v>3.14</v>
      </c>
      <c r="H29" s="14">
        <f t="shared" si="1"/>
        <v>409</v>
      </c>
      <c r="I29" s="18">
        <v>25.57</v>
      </c>
      <c r="J29" s="14">
        <f t="shared" si="2"/>
        <v>244</v>
      </c>
      <c r="K29" s="14">
        <f t="shared" si="3"/>
        <v>1247</v>
      </c>
    </row>
    <row r="30" spans="1:11" s="3" customFormat="1" ht="17.25" customHeight="1">
      <c r="A30" s="36">
        <v>24</v>
      </c>
      <c r="B30" s="97" t="s">
        <v>147</v>
      </c>
      <c r="C30" s="118" t="s">
        <v>429</v>
      </c>
      <c r="D30" s="113" t="s">
        <v>393</v>
      </c>
      <c r="E30" s="119">
        <v>15</v>
      </c>
      <c r="F30" s="109">
        <f t="shared" si="0"/>
        <v>594</v>
      </c>
      <c r="G30" s="120">
        <v>3.1</v>
      </c>
      <c r="H30" s="109">
        <f t="shared" si="1"/>
        <v>402</v>
      </c>
      <c r="I30" s="100">
        <v>24.82</v>
      </c>
      <c r="J30" s="109">
        <f t="shared" si="2"/>
        <v>235</v>
      </c>
      <c r="K30" s="109">
        <f t="shared" si="3"/>
        <v>1231</v>
      </c>
    </row>
    <row r="31" spans="1:11" s="3" customFormat="1" ht="17.25" customHeight="1">
      <c r="A31" s="36">
        <v>25</v>
      </c>
      <c r="B31" s="97" t="s">
        <v>136</v>
      </c>
      <c r="C31" s="118" t="s">
        <v>430</v>
      </c>
      <c r="D31" s="113" t="s">
        <v>393</v>
      </c>
      <c r="E31" s="119">
        <v>17</v>
      </c>
      <c r="F31" s="109">
        <f t="shared" si="0"/>
        <v>448</v>
      </c>
      <c r="G31" s="120">
        <v>3.09</v>
      </c>
      <c r="H31" s="109">
        <f t="shared" si="1"/>
        <v>400</v>
      </c>
      <c r="I31" s="100">
        <v>36.29</v>
      </c>
      <c r="J31" s="109">
        <f t="shared" si="2"/>
        <v>362</v>
      </c>
      <c r="K31" s="109">
        <f t="shared" si="3"/>
        <v>1210</v>
      </c>
    </row>
    <row r="32" spans="1:11" s="3" customFormat="1" ht="17.25" customHeight="1">
      <c r="A32" s="36">
        <v>26</v>
      </c>
      <c r="B32" s="97" t="s">
        <v>152</v>
      </c>
      <c r="C32" s="113" t="s">
        <v>431</v>
      </c>
      <c r="D32" s="113" t="s">
        <v>346</v>
      </c>
      <c r="E32" s="114">
        <v>19.100000000000001</v>
      </c>
      <c r="F32" s="109">
        <f t="shared" si="0"/>
        <v>306</v>
      </c>
      <c r="G32" s="120">
        <v>2.71</v>
      </c>
      <c r="H32" s="109">
        <f t="shared" si="1"/>
        <v>333</v>
      </c>
      <c r="I32" s="100">
        <v>44.78</v>
      </c>
      <c r="J32" s="109">
        <f t="shared" si="2"/>
        <v>456</v>
      </c>
      <c r="K32" s="109">
        <f t="shared" si="3"/>
        <v>1095</v>
      </c>
    </row>
    <row r="33" spans="1:11" s="3" customFormat="1" ht="17.25" customHeight="1">
      <c r="A33" s="36">
        <v>27</v>
      </c>
      <c r="B33" s="97" t="s">
        <v>153</v>
      </c>
      <c r="C33" s="113" t="s">
        <v>432</v>
      </c>
      <c r="D33" s="113" t="s">
        <v>346</v>
      </c>
      <c r="E33" s="114">
        <v>15.8</v>
      </c>
      <c r="F33" s="109">
        <f t="shared" si="0"/>
        <v>534</v>
      </c>
      <c r="G33" s="120">
        <v>3</v>
      </c>
      <c r="H33" s="109">
        <f t="shared" si="1"/>
        <v>384</v>
      </c>
      <c r="I33" s="100">
        <v>18.2</v>
      </c>
      <c r="J33" s="109">
        <f t="shared" si="2"/>
        <v>163</v>
      </c>
      <c r="K33" s="109">
        <f t="shared" si="3"/>
        <v>1081</v>
      </c>
    </row>
    <row r="34" spans="1:11" s="3" customFormat="1" ht="17.25" customHeight="1">
      <c r="A34" s="36">
        <v>28</v>
      </c>
      <c r="B34" s="97" t="s">
        <v>139</v>
      </c>
      <c r="C34" s="113" t="s">
        <v>433</v>
      </c>
      <c r="D34" s="113" t="s">
        <v>361</v>
      </c>
      <c r="E34" s="114">
        <v>15.9</v>
      </c>
      <c r="F34" s="109">
        <f t="shared" si="0"/>
        <v>527</v>
      </c>
      <c r="G34" s="120">
        <v>3.53</v>
      </c>
      <c r="H34" s="109">
        <f t="shared" si="1"/>
        <v>482</v>
      </c>
      <c r="I34" s="100" t="s">
        <v>434</v>
      </c>
      <c r="J34" s="109">
        <v>0</v>
      </c>
      <c r="K34" s="109">
        <f t="shared" si="3"/>
        <v>1009</v>
      </c>
    </row>
    <row r="35" spans="1:11" s="3" customFormat="1" ht="17.25" customHeight="1">
      <c r="A35" s="36">
        <v>29</v>
      </c>
      <c r="B35" s="97" t="s">
        <v>150</v>
      </c>
      <c r="C35" s="113" t="s">
        <v>644</v>
      </c>
      <c r="D35" s="113" t="s">
        <v>346</v>
      </c>
      <c r="E35" s="114">
        <v>17.7</v>
      </c>
      <c r="F35" s="109">
        <f t="shared" si="0"/>
        <v>399</v>
      </c>
      <c r="G35" s="120">
        <v>2.74</v>
      </c>
      <c r="H35" s="109">
        <f t="shared" si="1"/>
        <v>338</v>
      </c>
      <c r="I35" s="100">
        <v>22.83</v>
      </c>
      <c r="J35" s="109">
        <f>ROUND(10.14*(I35-3)^1.02,0)</f>
        <v>213</v>
      </c>
      <c r="K35" s="109">
        <f t="shared" si="3"/>
        <v>950</v>
      </c>
    </row>
    <row r="36" spans="1:11" s="3" customFormat="1" ht="17.25" customHeight="1">
      <c r="A36" s="36">
        <v>30</v>
      </c>
      <c r="B36" s="97" t="s">
        <v>129</v>
      </c>
      <c r="C36" s="113" t="s">
        <v>435</v>
      </c>
      <c r="D36" s="113" t="s">
        <v>348</v>
      </c>
      <c r="E36" s="114" t="s">
        <v>371</v>
      </c>
      <c r="F36" s="109">
        <v>0</v>
      </c>
      <c r="G36" s="120" t="s">
        <v>371</v>
      </c>
      <c r="H36" s="109">
        <v>0</v>
      </c>
      <c r="I36" s="100">
        <v>34.44</v>
      </c>
      <c r="J36" s="109">
        <f>ROUND(10.14*(I36-3)^1.02,0)</f>
        <v>342</v>
      </c>
      <c r="K36" s="109">
        <f t="shared" si="3"/>
        <v>342</v>
      </c>
    </row>
    <row r="37" spans="1:11">
      <c r="A37" s="36"/>
      <c r="B37" s="97" t="s">
        <v>131</v>
      </c>
      <c r="C37" s="113" t="s">
        <v>436</v>
      </c>
      <c r="D37" s="113" t="s">
        <v>341</v>
      </c>
      <c r="E37" s="137" t="s">
        <v>371</v>
      </c>
      <c r="F37" s="138"/>
      <c r="G37" s="138"/>
      <c r="H37" s="138"/>
      <c r="I37" s="138"/>
      <c r="J37" s="138"/>
      <c r="K37" s="139"/>
    </row>
    <row r="38" spans="1:11">
      <c r="A38" s="36"/>
      <c r="B38" s="40" t="s">
        <v>146</v>
      </c>
      <c r="C38" s="43" t="s">
        <v>437</v>
      </c>
      <c r="D38" s="45"/>
      <c r="E38" s="137" t="s">
        <v>371</v>
      </c>
      <c r="F38" s="138"/>
      <c r="G38" s="138"/>
      <c r="H38" s="138"/>
      <c r="I38" s="138"/>
      <c r="J38" s="138"/>
      <c r="K38" s="139"/>
    </row>
    <row r="39" spans="1:11">
      <c r="A39" s="33"/>
      <c r="B39" s="30"/>
      <c r="C39" s="35"/>
      <c r="D39" s="35"/>
    </row>
    <row r="40" spans="1:11">
      <c r="A40" s="33"/>
      <c r="B40" s="30"/>
      <c r="C40" s="35"/>
      <c r="D40" s="35"/>
    </row>
    <row r="41" spans="1:11">
      <c r="A41" s="33"/>
      <c r="B41" s="30"/>
      <c r="C41" s="35"/>
      <c r="D41" s="35"/>
    </row>
    <row r="42" spans="1:11">
      <c r="A42" s="33"/>
      <c r="B42" s="30"/>
      <c r="C42" s="29"/>
      <c r="D42" s="29"/>
    </row>
  </sheetData>
  <protectedRanges>
    <protectedRange sqref="C10 C20 C30:C38" name="範囲5_2_2_1_1_1_1"/>
  </protectedRanges>
  <autoFilter ref="B6:K6" xr:uid="{00000000-0009-0000-0000-000006000000}"/>
  <mergeCells count="4">
    <mergeCell ref="B1:E1"/>
    <mergeCell ref="A4:B4"/>
    <mergeCell ref="E37:K37"/>
    <mergeCell ref="E38:K38"/>
  </mergeCells>
  <phoneticPr fontId="10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0 C14:C15 C24:C25 C20 C30:C38" xr:uid="{E7FC9F69-8C07-4CC9-B481-519F68C244A8}"/>
  </dataValidations>
  <hyperlinks>
    <hyperlink ref="K6" r:id="rId1" display="kays0601@yahoo.co.jp" xr:uid="{00000000-0004-0000-0600-000000000000}"/>
  </hyperlinks>
  <pageMargins left="0.78749999999999998" right="0.78749999999999998" top="0.19652777777777777" bottom="0.19652777777777777" header="0.51180555555555562" footer="0.51180555555555562"/>
  <pageSetup paperSize="9" firstPageNumber="0" orientation="landscape" horizontalDpi="4294967294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K38"/>
  <sheetViews>
    <sheetView topLeftCell="A4" zoomScale="60" zoomScaleNormal="60" zoomScalePageLayoutView="80" workbookViewId="0">
      <selection activeCell="M12" sqref="M12"/>
    </sheetView>
  </sheetViews>
  <sheetFormatPr baseColWidth="10" defaultColWidth="9" defaultRowHeight="17"/>
  <cols>
    <col min="1" max="1" width="5" style="1" customWidth="1"/>
    <col min="2" max="2" width="7.5" style="1" customWidth="1"/>
    <col min="3" max="3" width="15.6640625" style="1" customWidth="1"/>
    <col min="4" max="4" width="25" style="1" customWidth="1"/>
    <col min="5" max="5" width="10" style="22" customWidth="1"/>
    <col min="6" max="6" width="10" style="19" customWidth="1"/>
    <col min="7" max="7" width="10" style="20" customWidth="1"/>
    <col min="8" max="8" width="10" style="19" customWidth="1"/>
    <col min="9" max="9" width="10" style="20" customWidth="1"/>
    <col min="10" max="11" width="10" style="19" customWidth="1"/>
    <col min="12" max="16384" width="9" style="1"/>
  </cols>
  <sheetData>
    <row r="1" spans="1:11">
      <c r="B1" s="128" t="s">
        <v>25</v>
      </c>
      <c r="C1" s="129"/>
      <c r="D1" s="129"/>
      <c r="E1" s="129"/>
    </row>
    <row r="4" spans="1:11">
      <c r="A4" s="135" t="s">
        <v>32</v>
      </c>
      <c r="B4" s="136"/>
      <c r="E4" s="66"/>
      <c r="F4" s="5"/>
      <c r="G4" s="62"/>
      <c r="H4" s="5"/>
      <c r="I4" s="62"/>
      <c r="J4" s="5"/>
      <c r="K4" s="62"/>
    </row>
    <row r="5" spans="1:11">
      <c r="A5" s="71"/>
      <c r="B5" s="71"/>
      <c r="E5" s="61" t="s">
        <v>23</v>
      </c>
      <c r="F5" s="58"/>
      <c r="G5" s="62" t="s">
        <v>4</v>
      </c>
      <c r="H5" s="5"/>
      <c r="I5" s="63" t="s">
        <v>5</v>
      </c>
      <c r="J5" s="58"/>
      <c r="K5" s="64" t="s">
        <v>6</v>
      </c>
    </row>
    <row r="6" spans="1:11">
      <c r="B6" s="1" t="s">
        <v>7</v>
      </c>
      <c r="C6" s="1" t="s">
        <v>8</v>
      </c>
      <c r="D6" s="1" t="s">
        <v>9</v>
      </c>
      <c r="E6" s="94" t="s">
        <v>14</v>
      </c>
      <c r="F6" s="72" t="s">
        <v>11</v>
      </c>
      <c r="G6" s="95" t="s">
        <v>12</v>
      </c>
      <c r="H6" s="73" t="s">
        <v>11</v>
      </c>
      <c r="I6" s="95" t="s">
        <v>13</v>
      </c>
      <c r="J6" s="73" t="s">
        <v>11</v>
      </c>
      <c r="K6" s="73"/>
    </row>
    <row r="7" spans="1:11" s="3" customFormat="1" ht="17.25" customHeight="1">
      <c r="A7" s="39">
        <v>1</v>
      </c>
      <c r="B7" s="40" t="s">
        <v>129</v>
      </c>
      <c r="C7" s="42" t="s">
        <v>439</v>
      </c>
      <c r="D7" s="42" t="s">
        <v>43</v>
      </c>
      <c r="E7" s="117">
        <v>14</v>
      </c>
      <c r="F7" s="14">
        <f t="shared" ref="F7:F38" si="0">ROUND(25.4347*(26.9-E7)^1.34,0)</f>
        <v>783</v>
      </c>
      <c r="G7" s="114">
        <v>4.13</v>
      </c>
      <c r="H7" s="14">
        <f t="shared" ref="H7:H36" si="1">ROUND(0.188807*(100*G7-1.58)^1.37,0)</f>
        <v>720</v>
      </c>
      <c r="I7" s="18">
        <v>37.92</v>
      </c>
      <c r="J7" s="14">
        <f t="shared" ref="J7:J38" si="2">ROUND(15.9809*(I7-2),0)</f>
        <v>574</v>
      </c>
      <c r="K7" s="14">
        <f t="shared" ref="K7:K38" si="3">F7+H7+J7</f>
        <v>2077</v>
      </c>
    </row>
    <row r="8" spans="1:11" s="3" customFormat="1" ht="17.25" customHeight="1">
      <c r="A8" s="39">
        <v>2</v>
      </c>
      <c r="B8" s="40" t="s">
        <v>135</v>
      </c>
      <c r="C8" s="42" t="s">
        <v>440</v>
      </c>
      <c r="D8" s="42" t="s">
        <v>414</v>
      </c>
      <c r="E8" s="117">
        <v>15</v>
      </c>
      <c r="F8" s="14">
        <f t="shared" si="0"/>
        <v>703</v>
      </c>
      <c r="G8" s="114">
        <v>4.07</v>
      </c>
      <c r="H8" s="14">
        <f t="shared" si="1"/>
        <v>706</v>
      </c>
      <c r="I8" s="18">
        <v>38.82</v>
      </c>
      <c r="J8" s="14">
        <f t="shared" si="2"/>
        <v>588</v>
      </c>
      <c r="K8" s="14">
        <f t="shared" si="3"/>
        <v>1997</v>
      </c>
    </row>
    <row r="9" spans="1:11" s="3" customFormat="1" ht="17.25" customHeight="1">
      <c r="A9" s="39">
        <v>3</v>
      </c>
      <c r="B9" s="40" t="s">
        <v>151</v>
      </c>
      <c r="C9" s="41" t="s">
        <v>441</v>
      </c>
      <c r="D9" s="41" t="s">
        <v>346</v>
      </c>
      <c r="E9" s="119">
        <v>13.9</v>
      </c>
      <c r="F9" s="14">
        <f t="shared" si="0"/>
        <v>791</v>
      </c>
      <c r="G9" s="114">
        <v>3.68</v>
      </c>
      <c r="H9" s="14">
        <f t="shared" si="1"/>
        <v>615</v>
      </c>
      <c r="I9" s="18">
        <v>35.32</v>
      </c>
      <c r="J9" s="14">
        <f t="shared" si="2"/>
        <v>532</v>
      </c>
      <c r="K9" s="14">
        <f t="shared" si="3"/>
        <v>1938</v>
      </c>
    </row>
    <row r="10" spans="1:11" s="3" customFormat="1" ht="17.25" customHeight="1">
      <c r="A10" s="39">
        <v>4</v>
      </c>
      <c r="B10" s="40" t="s">
        <v>146</v>
      </c>
      <c r="C10" s="42" t="s">
        <v>442</v>
      </c>
      <c r="D10" s="42" t="s">
        <v>338</v>
      </c>
      <c r="E10" s="117">
        <v>14.7</v>
      </c>
      <c r="F10" s="14">
        <f t="shared" si="0"/>
        <v>726</v>
      </c>
      <c r="G10" s="114">
        <v>3.81</v>
      </c>
      <c r="H10" s="14">
        <f t="shared" si="1"/>
        <v>645</v>
      </c>
      <c r="I10" s="18">
        <v>35.25</v>
      </c>
      <c r="J10" s="14">
        <f t="shared" si="2"/>
        <v>531</v>
      </c>
      <c r="K10" s="14">
        <f t="shared" si="3"/>
        <v>1902</v>
      </c>
    </row>
    <row r="11" spans="1:11" s="3" customFormat="1" ht="17.25" customHeight="1">
      <c r="A11" s="39">
        <v>5</v>
      </c>
      <c r="B11" s="40" t="s">
        <v>144</v>
      </c>
      <c r="C11" s="41" t="s">
        <v>443</v>
      </c>
      <c r="D11" s="41" t="s">
        <v>333</v>
      </c>
      <c r="E11" s="119">
        <v>15.4</v>
      </c>
      <c r="F11" s="14">
        <f t="shared" si="0"/>
        <v>671</v>
      </c>
      <c r="G11" s="115">
        <v>3.9</v>
      </c>
      <c r="H11" s="14">
        <f t="shared" si="1"/>
        <v>666</v>
      </c>
      <c r="I11" s="18">
        <v>34.53</v>
      </c>
      <c r="J11" s="14">
        <f t="shared" si="2"/>
        <v>520</v>
      </c>
      <c r="K11" s="14">
        <f t="shared" si="3"/>
        <v>1857</v>
      </c>
    </row>
    <row r="12" spans="1:11" s="3" customFormat="1" ht="17.25" customHeight="1">
      <c r="A12" s="39">
        <v>6</v>
      </c>
      <c r="B12" s="40" t="s">
        <v>126</v>
      </c>
      <c r="C12" s="41" t="s">
        <v>444</v>
      </c>
      <c r="D12" s="41" t="s">
        <v>333</v>
      </c>
      <c r="E12" s="119">
        <v>15.7</v>
      </c>
      <c r="F12" s="14">
        <f t="shared" si="0"/>
        <v>648</v>
      </c>
      <c r="G12" s="114">
        <v>3.64</v>
      </c>
      <c r="H12" s="14">
        <f t="shared" si="1"/>
        <v>606</v>
      </c>
      <c r="I12" s="18">
        <v>36.6</v>
      </c>
      <c r="J12" s="14">
        <f t="shared" si="2"/>
        <v>553</v>
      </c>
      <c r="K12" s="14">
        <f t="shared" si="3"/>
        <v>1807</v>
      </c>
    </row>
    <row r="13" spans="1:11" s="3" customFormat="1" ht="17.25" customHeight="1">
      <c r="A13" s="39">
        <v>7</v>
      </c>
      <c r="B13" s="40" t="s">
        <v>141</v>
      </c>
      <c r="C13" s="41" t="s">
        <v>445</v>
      </c>
      <c r="D13" s="41" t="s">
        <v>333</v>
      </c>
      <c r="E13" s="117">
        <v>14.5</v>
      </c>
      <c r="F13" s="14">
        <f t="shared" si="0"/>
        <v>742</v>
      </c>
      <c r="G13" s="114">
        <v>3.53</v>
      </c>
      <c r="H13" s="14">
        <f t="shared" si="1"/>
        <v>580</v>
      </c>
      <c r="I13" s="18">
        <v>30.62</v>
      </c>
      <c r="J13" s="14">
        <f t="shared" si="2"/>
        <v>457</v>
      </c>
      <c r="K13" s="14">
        <f t="shared" si="3"/>
        <v>1779</v>
      </c>
    </row>
    <row r="14" spans="1:11" s="3" customFormat="1" ht="17.25" customHeight="1">
      <c r="A14" s="39">
        <v>8</v>
      </c>
      <c r="B14" s="40" t="s">
        <v>155</v>
      </c>
      <c r="C14" s="41" t="s">
        <v>446</v>
      </c>
      <c r="D14" s="41" t="s">
        <v>346</v>
      </c>
      <c r="E14" s="119">
        <v>14.4</v>
      </c>
      <c r="F14" s="14">
        <f t="shared" si="0"/>
        <v>750</v>
      </c>
      <c r="G14" s="114">
        <v>3.57</v>
      </c>
      <c r="H14" s="14">
        <f t="shared" si="1"/>
        <v>590</v>
      </c>
      <c r="I14" s="18">
        <v>26.59</v>
      </c>
      <c r="J14" s="14">
        <f t="shared" si="2"/>
        <v>393</v>
      </c>
      <c r="K14" s="14">
        <f t="shared" si="3"/>
        <v>1733</v>
      </c>
    </row>
    <row r="15" spans="1:11" s="3" customFormat="1" ht="17.25" customHeight="1">
      <c r="A15" s="39">
        <v>9</v>
      </c>
      <c r="B15" s="40" t="s">
        <v>137</v>
      </c>
      <c r="C15" s="41" t="s">
        <v>447</v>
      </c>
      <c r="D15" s="41" t="s">
        <v>348</v>
      </c>
      <c r="E15" s="117">
        <v>14.4</v>
      </c>
      <c r="F15" s="14">
        <f t="shared" si="0"/>
        <v>750</v>
      </c>
      <c r="G15" s="114">
        <v>3.25</v>
      </c>
      <c r="H15" s="14">
        <f t="shared" si="1"/>
        <v>518</v>
      </c>
      <c r="I15" s="18">
        <v>30.33</v>
      </c>
      <c r="J15" s="14">
        <f t="shared" si="2"/>
        <v>453</v>
      </c>
      <c r="K15" s="14">
        <f t="shared" si="3"/>
        <v>1721</v>
      </c>
    </row>
    <row r="16" spans="1:11" s="3" customFormat="1" ht="17.25" customHeight="1">
      <c r="A16" s="39">
        <v>10</v>
      </c>
      <c r="B16" s="40" t="s">
        <v>133</v>
      </c>
      <c r="C16" s="42" t="s">
        <v>448</v>
      </c>
      <c r="D16" s="42" t="s">
        <v>361</v>
      </c>
      <c r="E16" s="117">
        <v>15</v>
      </c>
      <c r="F16" s="14">
        <f t="shared" si="0"/>
        <v>703</v>
      </c>
      <c r="G16" s="114">
        <v>3.12</v>
      </c>
      <c r="H16" s="14">
        <f t="shared" si="1"/>
        <v>490</v>
      </c>
      <c r="I16" s="18">
        <v>32.020000000000003</v>
      </c>
      <c r="J16" s="14">
        <f t="shared" si="2"/>
        <v>480</v>
      </c>
      <c r="K16" s="14">
        <f t="shared" si="3"/>
        <v>1673</v>
      </c>
    </row>
    <row r="17" spans="1:11" s="3" customFormat="1" ht="17.25" customHeight="1">
      <c r="A17" s="39">
        <v>11</v>
      </c>
      <c r="B17" s="40" t="s">
        <v>134</v>
      </c>
      <c r="C17" s="42" t="s">
        <v>449</v>
      </c>
      <c r="D17" s="42" t="s">
        <v>450</v>
      </c>
      <c r="E17" s="117">
        <v>15.4</v>
      </c>
      <c r="F17" s="14">
        <f t="shared" si="0"/>
        <v>671</v>
      </c>
      <c r="G17" s="114">
        <v>3.73</v>
      </c>
      <c r="H17" s="14">
        <f t="shared" si="1"/>
        <v>626</v>
      </c>
      <c r="I17" s="18">
        <v>25.02</v>
      </c>
      <c r="J17" s="14">
        <f t="shared" si="2"/>
        <v>368</v>
      </c>
      <c r="K17" s="14">
        <f t="shared" si="3"/>
        <v>1665</v>
      </c>
    </row>
    <row r="18" spans="1:11" s="3" customFormat="1" ht="17.25" customHeight="1">
      <c r="A18" s="39">
        <v>12</v>
      </c>
      <c r="B18" s="40" t="s">
        <v>451</v>
      </c>
      <c r="C18" s="42" t="s">
        <v>452</v>
      </c>
      <c r="D18" s="42" t="s">
        <v>341</v>
      </c>
      <c r="E18" s="117">
        <v>15.7</v>
      </c>
      <c r="F18" s="14">
        <f t="shared" si="0"/>
        <v>648</v>
      </c>
      <c r="G18" s="114">
        <v>3.75</v>
      </c>
      <c r="H18" s="14">
        <f t="shared" si="1"/>
        <v>631</v>
      </c>
      <c r="I18" s="18">
        <v>23.69</v>
      </c>
      <c r="J18" s="14">
        <f t="shared" si="2"/>
        <v>347</v>
      </c>
      <c r="K18" s="14">
        <f t="shared" si="3"/>
        <v>1626</v>
      </c>
    </row>
    <row r="19" spans="1:11" s="3" customFormat="1" ht="17.25" customHeight="1">
      <c r="A19" s="39">
        <v>13</v>
      </c>
      <c r="B19" s="40" t="s">
        <v>131</v>
      </c>
      <c r="C19" s="42" t="s">
        <v>453</v>
      </c>
      <c r="D19" s="42" t="s">
        <v>338</v>
      </c>
      <c r="E19" s="117">
        <v>15</v>
      </c>
      <c r="F19" s="14">
        <f t="shared" si="0"/>
        <v>703</v>
      </c>
      <c r="G19" s="114">
        <v>3.91</v>
      </c>
      <c r="H19" s="14">
        <f t="shared" si="1"/>
        <v>668</v>
      </c>
      <c r="I19" s="18">
        <v>17.73</v>
      </c>
      <c r="J19" s="14">
        <f t="shared" si="2"/>
        <v>251</v>
      </c>
      <c r="K19" s="14">
        <f t="shared" si="3"/>
        <v>1622</v>
      </c>
    </row>
    <row r="20" spans="1:11" s="3" customFormat="1" ht="17.25" customHeight="1">
      <c r="A20" s="39">
        <v>14</v>
      </c>
      <c r="B20" s="40" t="s">
        <v>154</v>
      </c>
      <c r="C20" s="41" t="s">
        <v>454</v>
      </c>
      <c r="D20" s="41" t="s">
        <v>346</v>
      </c>
      <c r="E20" s="119">
        <v>15.6</v>
      </c>
      <c r="F20" s="14">
        <f t="shared" si="0"/>
        <v>655</v>
      </c>
      <c r="G20" s="114">
        <v>3.18</v>
      </c>
      <c r="H20" s="14">
        <f t="shared" si="1"/>
        <v>503</v>
      </c>
      <c r="I20" s="18">
        <v>30.63</v>
      </c>
      <c r="J20" s="14">
        <f t="shared" si="2"/>
        <v>458</v>
      </c>
      <c r="K20" s="14">
        <f t="shared" si="3"/>
        <v>1616</v>
      </c>
    </row>
    <row r="21" spans="1:11" s="3" customFormat="1" ht="17.25" customHeight="1">
      <c r="A21" s="39">
        <v>15</v>
      </c>
      <c r="B21" s="40" t="s">
        <v>127</v>
      </c>
      <c r="C21" s="41" t="s">
        <v>455</v>
      </c>
      <c r="D21" s="41" t="s">
        <v>361</v>
      </c>
      <c r="E21" s="117">
        <v>14.5</v>
      </c>
      <c r="F21" s="14">
        <f t="shared" si="0"/>
        <v>742</v>
      </c>
      <c r="G21" s="114">
        <v>3.43</v>
      </c>
      <c r="H21" s="14">
        <f t="shared" si="1"/>
        <v>558</v>
      </c>
      <c r="I21" s="18">
        <v>19.86</v>
      </c>
      <c r="J21" s="14">
        <f t="shared" si="2"/>
        <v>285</v>
      </c>
      <c r="K21" s="14">
        <f t="shared" si="3"/>
        <v>1585</v>
      </c>
    </row>
    <row r="22" spans="1:11" s="3" customFormat="1" ht="17.25" customHeight="1">
      <c r="A22" s="39">
        <v>16</v>
      </c>
      <c r="B22" s="40" t="s">
        <v>149</v>
      </c>
      <c r="C22" s="41" t="s">
        <v>456</v>
      </c>
      <c r="D22" s="41" t="s">
        <v>341</v>
      </c>
      <c r="E22" s="119">
        <v>16.100000000000001</v>
      </c>
      <c r="F22" s="14">
        <f t="shared" si="0"/>
        <v>617</v>
      </c>
      <c r="G22" s="114">
        <v>3.54</v>
      </c>
      <c r="H22" s="14">
        <f t="shared" si="1"/>
        <v>583</v>
      </c>
      <c r="I22" s="18">
        <v>24.77</v>
      </c>
      <c r="J22" s="14">
        <f t="shared" si="2"/>
        <v>364</v>
      </c>
      <c r="K22" s="14">
        <f t="shared" si="3"/>
        <v>1564</v>
      </c>
    </row>
    <row r="23" spans="1:11" s="3" customFormat="1" ht="17.25" customHeight="1">
      <c r="A23" s="39">
        <v>17</v>
      </c>
      <c r="B23" s="40" t="s">
        <v>457</v>
      </c>
      <c r="C23" s="42" t="s">
        <v>458</v>
      </c>
      <c r="D23" s="42" t="s">
        <v>348</v>
      </c>
      <c r="E23" s="117">
        <v>15.4</v>
      </c>
      <c r="F23" s="14">
        <f t="shared" si="0"/>
        <v>671</v>
      </c>
      <c r="G23" s="114">
        <v>3.11</v>
      </c>
      <c r="H23" s="14">
        <f t="shared" si="1"/>
        <v>488</v>
      </c>
      <c r="I23" s="18">
        <v>24.28</v>
      </c>
      <c r="J23" s="14">
        <f t="shared" si="2"/>
        <v>356</v>
      </c>
      <c r="K23" s="14">
        <f t="shared" si="3"/>
        <v>1515</v>
      </c>
    </row>
    <row r="24" spans="1:11" s="3" customFormat="1" ht="17.25" customHeight="1">
      <c r="A24" s="39">
        <v>18</v>
      </c>
      <c r="B24" s="40" t="s">
        <v>130</v>
      </c>
      <c r="C24" s="41" t="s">
        <v>459</v>
      </c>
      <c r="D24" s="41" t="s">
        <v>338</v>
      </c>
      <c r="E24" s="117">
        <v>16.7</v>
      </c>
      <c r="F24" s="14">
        <f t="shared" si="0"/>
        <v>571</v>
      </c>
      <c r="G24" s="114">
        <v>3.32</v>
      </c>
      <c r="H24" s="14">
        <f t="shared" si="1"/>
        <v>534</v>
      </c>
      <c r="I24" s="18">
        <v>26.22</v>
      </c>
      <c r="J24" s="14">
        <f t="shared" si="2"/>
        <v>387</v>
      </c>
      <c r="K24" s="14">
        <f t="shared" si="3"/>
        <v>1492</v>
      </c>
    </row>
    <row r="25" spans="1:11" s="3" customFormat="1" ht="17.25" customHeight="1">
      <c r="A25" s="39">
        <v>19</v>
      </c>
      <c r="B25" s="40" t="s">
        <v>147</v>
      </c>
      <c r="C25" s="41" t="s">
        <v>460</v>
      </c>
      <c r="D25" s="41" t="s">
        <v>348</v>
      </c>
      <c r="E25" s="117">
        <v>14.8</v>
      </c>
      <c r="F25" s="14">
        <f t="shared" si="0"/>
        <v>718</v>
      </c>
      <c r="G25" s="114">
        <v>3.11</v>
      </c>
      <c r="H25" s="14">
        <f t="shared" si="1"/>
        <v>488</v>
      </c>
      <c r="I25" s="18">
        <v>19.649999999999999</v>
      </c>
      <c r="J25" s="14">
        <f t="shared" si="2"/>
        <v>282</v>
      </c>
      <c r="K25" s="14">
        <f t="shared" si="3"/>
        <v>1488</v>
      </c>
    </row>
    <row r="26" spans="1:11" s="3" customFormat="1" ht="17.25" customHeight="1">
      <c r="A26" s="39">
        <v>20</v>
      </c>
      <c r="B26" s="40" t="s">
        <v>143</v>
      </c>
      <c r="C26" s="41" t="s">
        <v>461</v>
      </c>
      <c r="D26" s="41" t="s">
        <v>450</v>
      </c>
      <c r="E26" s="117">
        <v>15.3</v>
      </c>
      <c r="F26" s="14">
        <f t="shared" si="0"/>
        <v>679</v>
      </c>
      <c r="G26" s="114">
        <v>3.45</v>
      </c>
      <c r="H26" s="14">
        <f t="shared" si="1"/>
        <v>562</v>
      </c>
      <c r="I26" s="18">
        <v>17.41</v>
      </c>
      <c r="J26" s="14">
        <f t="shared" si="2"/>
        <v>246</v>
      </c>
      <c r="K26" s="14">
        <f t="shared" si="3"/>
        <v>1487</v>
      </c>
    </row>
    <row r="27" spans="1:11" s="3" customFormat="1" ht="17.25" customHeight="1">
      <c r="A27" s="39">
        <v>21</v>
      </c>
      <c r="B27" s="40" t="s">
        <v>148</v>
      </c>
      <c r="C27" s="41" t="s">
        <v>462</v>
      </c>
      <c r="D27" s="41" t="s">
        <v>361</v>
      </c>
      <c r="E27" s="119">
        <v>16</v>
      </c>
      <c r="F27" s="14">
        <f t="shared" si="0"/>
        <v>625</v>
      </c>
      <c r="G27" s="114">
        <v>3.46</v>
      </c>
      <c r="H27" s="14">
        <f t="shared" si="1"/>
        <v>565</v>
      </c>
      <c r="I27" s="18">
        <v>19.88</v>
      </c>
      <c r="J27" s="14">
        <f t="shared" si="2"/>
        <v>286</v>
      </c>
      <c r="K27" s="14">
        <f t="shared" si="3"/>
        <v>1476</v>
      </c>
    </row>
    <row r="28" spans="1:11" s="3" customFormat="1" ht="17.25" customHeight="1">
      <c r="A28" s="39">
        <v>22</v>
      </c>
      <c r="B28" s="40" t="s">
        <v>157</v>
      </c>
      <c r="C28" s="41" t="s">
        <v>463</v>
      </c>
      <c r="D28" s="41" t="s">
        <v>346</v>
      </c>
      <c r="E28" s="119">
        <v>16</v>
      </c>
      <c r="F28" s="14">
        <f t="shared" si="0"/>
        <v>625</v>
      </c>
      <c r="G28" s="114">
        <v>3.01</v>
      </c>
      <c r="H28" s="14">
        <f t="shared" si="1"/>
        <v>466</v>
      </c>
      <c r="I28" s="18">
        <v>24.66</v>
      </c>
      <c r="J28" s="14">
        <f t="shared" si="2"/>
        <v>362</v>
      </c>
      <c r="K28" s="14">
        <f t="shared" si="3"/>
        <v>1453</v>
      </c>
    </row>
    <row r="29" spans="1:11" s="3" customFormat="1" ht="17.25" customHeight="1">
      <c r="A29" s="39">
        <v>23</v>
      </c>
      <c r="B29" s="40" t="s">
        <v>132</v>
      </c>
      <c r="C29" s="41" t="s">
        <v>464</v>
      </c>
      <c r="D29" s="41" t="s">
        <v>338</v>
      </c>
      <c r="E29" s="117">
        <v>15.8</v>
      </c>
      <c r="F29" s="14">
        <f t="shared" si="0"/>
        <v>640</v>
      </c>
      <c r="G29" s="114">
        <v>3.02</v>
      </c>
      <c r="H29" s="14">
        <f t="shared" si="1"/>
        <v>468</v>
      </c>
      <c r="I29" s="18">
        <v>20.97</v>
      </c>
      <c r="J29" s="14">
        <f t="shared" si="2"/>
        <v>303</v>
      </c>
      <c r="K29" s="14">
        <f t="shared" si="3"/>
        <v>1411</v>
      </c>
    </row>
    <row r="30" spans="1:11" s="3" customFormat="1" ht="17.25" customHeight="1">
      <c r="A30" s="39">
        <v>24</v>
      </c>
      <c r="B30" s="97" t="s">
        <v>142</v>
      </c>
      <c r="C30" s="98" t="s">
        <v>465</v>
      </c>
      <c r="D30" s="98" t="s">
        <v>361</v>
      </c>
      <c r="E30" s="121">
        <v>15.9</v>
      </c>
      <c r="F30" s="109">
        <f t="shared" si="0"/>
        <v>632</v>
      </c>
      <c r="G30" s="122">
        <v>2.59</v>
      </c>
      <c r="H30" s="109">
        <f t="shared" si="1"/>
        <v>379</v>
      </c>
      <c r="I30" s="100">
        <v>24.48</v>
      </c>
      <c r="J30" s="109">
        <f t="shared" si="2"/>
        <v>359</v>
      </c>
      <c r="K30" s="109">
        <f t="shared" si="3"/>
        <v>1370</v>
      </c>
    </row>
    <row r="31" spans="1:11" s="3" customFormat="1" ht="17.25" customHeight="1">
      <c r="A31" s="39">
        <v>25</v>
      </c>
      <c r="B31" s="97" t="s">
        <v>153</v>
      </c>
      <c r="C31" s="98" t="s">
        <v>466</v>
      </c>
      <c r="D31" s="98" t="s">
        <v>346</v>
      </c>
      <c r="E31" s="121">
        <v>15.7</v>
      </c>
      <c r="F31" s="109">
        <f t="shared" si="0"/>
        <v>648</v>
      </c>
      <c r="G31" s="122">
        <v>2.69</v>
      </c>
      <c r="H31" s="109">
        <f t="shared" si="1"/>
        <v>399</v>
      </c>
      <c r="I31" s="100">
        <v>20.059999999999999</v>
      </c>
      <c r="J31" s="109">
        <f t="shared" si="2"/>
        <v>289</v>
      </c>
      <c r="K31" s="109">
        <f t="shared" si="3"/>
        <v>1336</v>
      </c>
    </row>
    <row r="32" spans="1:11" s="3" customFormat="1" ht="17.25" customHeight="1">
      <c r="A32" s="39">
        <v>26</v>
      </c>
      <c r="B32" s="97" t="s">
        <v>152</v>
      </c>
      <c r="C32" s="98" t="s">
        <v>467</v>
      </c>
      <c r="D32" s="98" t="s">
        <v>346</v>
      </c>
      <c r="E32" s="121">
        <v>17.100000000000001</v>
      </c>
      <c r="F32" s="109">
        <f t="shared" si="0"/>
        <v>542</v>
      </c>
      <c r="G32" s="122">
        <v>2.85</v>
      </c>
      <c r="H32" s="109">
        <f t="shared" si="1"/>
        <v>432</v>
      </c>
      <c r="I32" s="100">
        <v>23.1</v>
      </c>
      <c r="J32" s="109">
        <f t="shared" si="2"/>
        <v>337</v>
      </c>
      <c r="K32" s="109">
        <f t="shared" si="3"/>
        <v>1311</v>
      </c>
    </row>
    <row r="33" spans="1:11" s="3" customFormat="1" ht="17.25" customHeight="1">
      <c r="A33" s="39">
        <v>27</v>
      </c>
      <c r="B33" s="97" t="s">
        <v>156</v>
      </c>
      <c r="C33" s="98" t="s">
        <v>468</v>
      </c>
      <c r="D33" s="98" t="s">
        <v>346</v>
      </c>
      <c r="E33" s="121">
        <v>14.9</v>
      </c>
      <c r="F33" s="109">
        <f t="shared" si="0"/>
        <v>710</v>
      </c>
      <c r="G33" s="120">
        <v>2.2999999999999998</v>
      </c>
      <c r="H33" s="109">
        <f t="shared" si="1"/>
        <v>322</v>
      </c>
      <c r="I33" s="100">
        <v>17.14</v>
      </c>
      <c r="J33" s="109">
        <f t="shared" si="2"/>
        <v>242</v>
      </c>
      <c r="K33" s="109">
        <f t="shared" si="3"/>
        <v>1274</v>
      </c>
    </row>
    <row r="34" spans="1:11" s="3" customFormat="1" ht="17.25" customHeight="1">
      <c r="A34" s="39">
        <v>28</v>
      </c>
      <c r="B34" s="97" t="s">
        <v>140</v>
      </c>
      <c r="C34" s="98" t="s">
        <v>469</v>
      </c>
      <c r="D34" s="98" t="s">
        <v>338</v>
      </c>
      <c r="E34" s="123">
        <v>17.8</v>
      </c>
      <c r="F34" s="109">
        <f t="shared" si="0"/>
        <v>490</v>
      </c>
      <c r="G34" s="122">
        <v>3.11</v>
      </c>
      <c r="H34" s="109">
        <f t="shared" si="1"/>
        <v>488</v>
      </c>
      <c r="I34" s="100">
        <v>19.22</v>
      </c>
      <c r="J34" s="109">
        <f t="shared" si="2"/>
        <v>275</v>
      </c>
      <c r="K34" s="109">
        <f t="shared" si="3"/>
        <v>1253</v>
      </c>
    </row>
    <row r="35" spans="1:11" s="3" customFormat="1" ht="17.25" customHeight="1">
      <c r="A35" s="39">
        <v>29</v>
      </c>
      <c r="B35" s="97" t="s">
        <v>150</v>
      </c>
      <c r="C35" s="98" t="s">
        <v>470</v>
      </c>
      <c r="D35" s="98" t="s">
        <v>346</v>
      </c>
      <c r="E35" s="121">
        <v>17.600000000000001</v>
      </c>
      <c r="F35" s="109">
        <f t="shared" si="0"/>
        <v>505</v>
      </c>
      <c r="G35" s="122">
        <v>2.93</v>
      </c>
      <c r="H35" s="109">
        <f t="shared" si="1"/>
        <v>449</v>
      </c>
      <c r="I35" s="100">
        <v>18.59</v>
      </c>
      <c r="J35" s="109">
        <f t="shared" si="2"/>
        <v>265</v>
      </c>
      <c r="K35" s="109">
        <f t="shared" si="3"/>
        <v>1219</v>
      </c>
    </row>
    <row r="36" spans="1:11" s="3" customFormat="1" ht="17.25" customHeight="1">
      <c r="A36" s="39">
        <v>30</v>
      </c>
      <c r="B36" s="97" t="s">
        <v>145</v>
      </c>
      <c r="C36" s="98" t="s">
        <v>471</v>
      </c>
      <c r="D36" s="98" t="s">
        <v>88</v>
      </c>
      <c r="E36" s="121">
        <v>15.6</v>
      </c>
      <c r="F36" s="109">
        <f t="shared" si="0"/>
        <v>655</v>
      </c>
      <c r="G36" s="122">
        <v>2.3199999999999998</v>
      </c>
      <c r="H36" s="109">
        <f t="shared" si="1"/>
        <v>326</v>
      </c>
      <c r="I36" s="100">
        <v>14.39</v>
      </c>
      <c r="J36" s="109">
        <f t="shared" si="2"/>
        <v>198</v>
      </c>
      <c r="K36" s="109">
        <f t="shared" si="3"/>
        <v>1179</v>
      </c>
    </row>
    <row r="37" spans="1:11">
      <c r="A37" s="39">
        <v>31</v>
      </c>
      <c r="B37" s="97" t="s">
        <v>128</v>
      </c>
      <c r="C37" s="108" t="s">
        <v>472</v>
      </c>
      <c r="D37" s="108" t="s">
        <v>43</v>
      </c>
      <c r="E37" s="123">
        <v>16.3</v>
      </c>
      <c r="F37" s="109">
        <f t="shared" si="0"/>
        <v>602</v>
      </c>
      <c r="G37" s="122" t="s">
        <v>371</v>
      </c>
      <c r="H37" s="109">
        <v>0</v>
      </c>
      <c r="I37" s="100">
        <v>33.659999999999997</v>
      </c>
      <c r="J37" s="109">
        <f t="shared" si="2"/>
        <v>506</v>
      </c>
      <c r="K37" s="109">
        <f t="shared" si="3"/>
        <v>1108</v>
      </c>
    </row>
    <row r="38" spans="1:11">
      <c r="A38" s="39">
        <v>32</v>
      </c>
      <c r="B38" s="40" t="s">
        <v>136</v>
      </c>
      <c r="C38" s="42" t="s">
        <v>473</v>
      </c>
      <c r="D38" s="42" t="s">
        <v>338</v>
      </c>
      <c r="E38" s="117">
        <v>16.3</v>
      </c>
      <c r="F38" s="14">
        <f t="shared" si="0"/>
        <v>602</v>
      </c>
      <c r="G38" s="114" t="s">
        <v>474</v>
      </c>
      <c r="H38" s="14">
        <v>0</v>
      </c>
      <c r="I38" s="18">
        <v>19.989999999999998</v>
      </c>
      <c r="J38" s="14">
        <f t="shared" si="2"/>
        <v>287</v>
      </c>
      <c r="K38" s="14">
        <f t="shared" si="3"/>
        <v>889</v>
      </c>
    </row>
  </sheetData>
  <protectedRanges>
    <protectedRange sqref="C14 C24" name="範囲5_2_2_2_1_1"/>
    <protectedRange sqref="C16 C26" name="範囲5_1_3_2_1_1"/>
    <protectedRange sqref="C10 C20 C30:C38" name="範囲5_1_4_1_1_1"/>
    <protectedRange sqref="C11 C21" name="範囲5_1_5_1_1"/>
  </protectedRanges>
  <autoFilter ref="B6:K6" xr:uid="{00000000-0009-0000-0000-000007000000}">
    <sortState xmlns:xlrd2="http://schemas.microsoft.com/office/spreadsheetml/2017/richdata2" ref="B5:K30">
      <sortCondition descending="1" ref="K4"/>
    </sortState>
  </autoFilter>
  <mergeCells count="2">
    <mergeCell ref="B1:E1"/>
    <mergeCell ref="A4:B4"/>
  </mergeCells>
  <phoneticPr fontId="10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0:C11 C14:C16 C20:C21 C24:C26 C30:C38" xr:uid="{850484E1-A742-4400-AA97-DFE349C36499}"/>
  </dataValidations>
  <hyperlinks>
    <hyperlink ref="K6" r:id="rId1" display="kays0601@yahoo.co.jp" xr:uid="{00000000-0004-0000-0700-000000000000}"/>
  </hyperlinks>
  <pageMargins left="0.78749999999999998" right="0.78749999999999998" top="0.39374999999999999" bottom="0.39374999999999999" header="0.51180555555555562" footer="0.51180555555555562"/>
  <pageSetup paperSize="9" firstPageNumber="0" orientation="landscape" horizontalDpi="4294967294" verticalDpi="30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F1008"/>
  <sheetViews>
    <sheetView topLeftCell="A13" zoomScaleNormal="100" workbookViewId="0">
      <selection activeCell="A30" sqref="A30"/>
    </sheetView>
  </sheetViews>
  <sheetFormatPr baseColWidth="10" defaultColWidth="9" defaultRowHeight="15"/>
  <cols>
    <col min="1" max="1" width="6.33203125" style="6" customWidth="1"/>
    <col min="2" max="2" width="7.5" style="6" customWidth="1"/>
    <col min="3" max="3" width="15" style="6" customWidth="1"/>
    <col min="4" max="4" width="22.5" style="6" customWidth="1"/>
    <col min="5" max="5" width="10" style="11" customWidth="1"/>
    <col min="6" max="6" width="8.6640625" customWidth="1"/>
    <col min="7" max="16384" width="9" style="6"/>
  </cols>
  <sheetData>
    <row r="1" spans="1:5" ht="17.25" customHeight="1">
      <c r="A1" s="140" t="s">
        <v>21</v>
      </c>
      <c r="B1" s="140"/>
      <c r="C1" s="140"/>
      <c r="D1" s="140"/>
      <c r="E1" s="140"/>
    </row>
    <row r="2" spans="1:5" ht="17.25" customHeight="1">
      <c r="A2" s="84"/>
      <c r="B2" s="84"/>
      <c r="C2" s="84"/>
      <c r="D2" s="84"/>
      <c r="E2" s="84"/>
    </row>
    <row r="3" spans="1:5" ht="17.25" customHeight="1">
      <c r="B3" s="7"/>
      <c r="C3" s="7"/>
      <c r="D3" s="8"/>
      <c r="E3" s="15"/>
    </row>
    <row r="4" spans="1:5" ht="17.25" customHeight="1">
      <c r="A4" s="141" t="s">
        <v>34</v>
      </c>
      <c r="B4" s="141"/>
      <c r="C4" s="74"/>
      <c r="D4" s="9"/>
    </row>
    <row r="5" spans="1:5" ht="17.25" customHeight="1">
      <c r="A5" s="75" t="s">
        <v>3</v>
      </c>
      <c r="B5" s="76" t="s">
        <v>16</v>
      </c>
      <c r="C5" s="77" t="s">
        <v>0</v>
      </c>
      <c r="D5" s="77" t="s">
        <v>1</v>
      </c>
      <c r="E5" s="78" t="s">
        <v>2</v>
      </c>
    </row>
    <row r="6" spans="1:5" ht="17.25" customHeight="1">
      <c r="A6" s="87">
        <v>1</v>
      </c>
      <c r="B6" s="96" t="s">
        <v>187</v>
      </c>
      <c r="C6" s="41" t="s">
        <v>188</v>
      </c>
      <c r="D6" s="88" t="s">
        <v>176</v>
      </c>
      <c r="E6" s="127">
        <v>8.9</v>
      </c>
    </row>
    <row r="7" spans="1:5" ht="17.25" customHeight="1">
      <c r="A7" s="87">
        <v>2</v>
      </c>
      <c r="B7" s="96" t="s">
        <v>189</v>
      </c>
      <c r="C7" s="41" t="s">
        <v>190</v>
      </c>
      <c r="D7" s="88" t="s">
        <v>176</v>
      </c>
      <c r="E7" s="127">
        <v>9.5</v>
      </c>
    </row>
    <row r="8" spans="1:5" ht="17.25" customHeight="1">
      <c r="A8" s="87">
        <v>3</v>
      </c>
      <c r="B8" s="96" t="s">
        <v>202</v>
      </c>
      <c r="C8" s="41" t="s">
        <v>203</v>
      </c>
      <c r="D8" s="88" t="s">
        <v>186</v>
      </c>
      <c r="E8" s="127">
        <v>9.5</v>
      </c>
    </row>
    <row r="9" spans="1:5" ht="17.25" customHeight="1">
      <c r="A9" s="87">
        <v>4</v>
      </c>
      <c r="B9" s="96" t="s">
        <v>177</v>
      </c>
      <c r="C9" s="41" t="s">
        <v>178</v>
      </c>
      <c r="D9" s="88" t="s">
        <v>176</v>
      </c>
      <c r="E9" s="127">
        <v>9.6999999999999993</v>
      </c>
    </row>
    <row r="10" spans="1:5" ht="17.25" customHeight="1">
      <c r="A10" s="87">
        <v>5</v>
      </c>
      <c r="B10" s="96" t="s">
        <v>199</v>
      </c>
      <c r="C10" s="41" t="s">
        <v>200</v>
      </c>
      <c r="D10" s="88" t="s">
        <v>201</v>
      </c>
      <c r="E10" s="127">
        <v>9.6999999999999993</v>
      </c>
    </row>
    <row r="11" spans="1:5" ht="17.25" customHeight="1">
      <c r="A11" s="87">
        <v>6</v>
      </c>
      <c r="B11" s="96" t="s">
        <v>174</v>
      </c>
      <c r="C11" s="41" t="s">
        <v>175</v>
      </c>
      <c r="D11" s="88" t="s">
        <v>176</v>
      </c>
      <c r="E11" s="127">
        <v>9.9</v>
      </c>
    </row>
    <row r="12" spans="1:5" ht="17.25" customHeight="1">
      <c r="A12" s="87">
        <v>7</v>
      </c>
      <c r="B12" s="96" t="s">
        <v>194</v>
      </c>
      <c r="C12" s="41" t="s">
        <v>195</v>
      </c>
      <c r="D12" s="88" t="s">
        <v>196</v>
      </c>
      <c r="E12" s="127">
        <v>9.9</v>
      </c>
    </row>
    <row r="13" spans="1:5" ht="17.25" customHeight="1">
      <c r="A13" s="87">
        <v>8</v>
      </c>
      <c r="B13" s="96" t="s">
        <v>184</v>
      </c>
      <c r="C13" s="41" t="s">
        <v>185</v>
      </c>
      <c r="D13" s="88" t="s">
        <v>186</v>
      </c>
      <c r="E13" s="127">
        <v>10.1</v>
      </c>
    </row>
    <row r="14" spans="1:5" ht="17.25" customHeight="1">
      <c r="A14" s="87">
        <v>9</v>
      </c>
      <c r="B14" s="96" t="s">
        <v>189</v>
      </c>
      <c r="C14" s="41" t="s">
        <v>191</v>
      </c>
      <c r="D14" s="88" t="s">
        <v>43</v>
      </c>
      <c r="E14" s="127">
        <v>10.199999999999999</v>
      </c>
    </row>
    <row r="15" spans="1:5" ht="17.25" customHeight="1">
      <c r="A15" s="87">
        <v>10</v>
      </c>
      <c r="B15" s="96" t="s">
        <v>197</v>
      </c>
      <c r="C15" s="41" t="s">
        <v>198</v>
      </c>
      <c r="D15" s="88" t="s">
        <v>196</v>
      </c>
      <c r="E15" s="127">
        <v>10.199999999999999</v>
      </c>
    </row>
    <row r="16" spans="1:5" ht="17.25" customHeight="1">
      <c r="A16" s="87">
        <v>11</v>
      </c>
      <c r="B16" s="96" t="s">
        <v>172</v>
      </c>
      <c r="C16" s="41" t="s">
        <v>173</v>
      </c>
      <c r="D16" s="88"/>
      <c r="E16" s="127">
        <v>10.3</v>
      </c>
    </row>
    <row r="17" spans="1:6" ht="17.25" customHeight="1">
      <c r="A17" s="87">
        <v>12</v>
      </c>
      <c r="B17" s="96" t="s">
        <v>206</v>
      </c>
      <c r="C17" s="41" t="s">
        <v>207</v>
      </c>
      <c r="D17" s="88" t="s">
        <v>186</v>
      </c>
      <c r="E17" s="127">
        <v>10.4</v>
      </c>
    </row>
    <row r="18" spans="1:6" ht="17.25" customHeight="1">
      <c r="A18" s="87">
        <v>13</v>
      </c>
      <c r="B18" s="96" t="s">
        <v>181</v>
      </c>
      <c r="C18" s="41" t="s">
        <v>182</v>
      </c>
      <c r="D18" s="88" t="s">
        <v>183</v>
      </c>
      <c r="E18" s="127">
        <v>10.6</v>
      </c>
    </row>
    <row r="19" spans="1:6" ht="17.25" customHeight="1">
      <c r="A19" s="87">
        <v>14</v>
      </c>
      <c r="B19" s="96" t="s">
        <v>204</v>
      </c>
      <c r="C19" s="41" t="s">
        <v>205</v>
      </c>
      <c r="D19" s="88" t="s">
        <v>186</v>
      </c>
      <c r="E19" s="127">
        <v>10.9</v>
      </c>
    </row>
    <row r="20" spans="1:6" ht="17.25" customHeight="1">
      <c r="A20" s="87"/>
      <c r="B20" s="96" t="s">
        <v>179</v>
      </c>
      <c r="C20" s="41" t="s">
        <v>180</v>
      </c>
      <c r="D20" s="88" t="s">
        <v>43</v>
      </c>
      <c r="E20" s="127" t="s">
        <v>641</v>
      </c>
    </row>
    <row r="21" spans="1:6" ht="17.25" customHeight="1">
      <c r="A21" s="87"/>
      <c r="B21" s="96" t="s">
        <v>192</v>
      </c>
      <c r="C21" s="41" t="s">
        <v>193</v>
      </c>
      <c r="D21" s="88" t="s">
        <v>43</v>
      </c>
      <c r="E21" s="127" t="s">
        <v>641</v>
      </c>
    </row>
    <row r="22" spans="1:6" ht="17.25" customHeight="1">
      <c r="A22" s="52"/>
      <c r="B22" s="46"/>
      <c r="C22" s="47"/>
      <c r="D22" s="48"/>
      <c r="E22" s="49"/>
    </row>
    <row r="23" spans="1:6" ht="17.25" customHeight="1">
      <c r="A23" s="52"/>
      <c r="B23" s="46"/>
      <c r="C23" s="47"/>
      <c r="D23" s="48"/>
      <c r="E23" s="49"/>
    </row>
    <row r="24" spans="1:6" ht="17.25" customHeight="1">
      <c r="A24" s="52"/>
      <c r="B24" s="46"/>
      <c r="C24" s="47"/>
      <c r="D24" s="48"/>
      <c r="E24" s="49"/>
    </row>
    <row r="25" spans="1:6" ht="17.25" customHeight="1">
      <c r="A25" s="141" t="s">
        <v>35</v>
      </c>
      <c r="B25" s="141"/>
      <c r="C25" s="74"/>
      <c r="D25" s="9"/>
    </row>
    <row r="26" spans="1:6" ht="17.25" customHeight="1">
      <c r="A26" s="75" t="s">
        <v>3</v>
      </c>
      <c r="B26" s="76" t="s">
        <v>16</v>
      </c>
      <c r="C26" s="77" t="s">
        <v>0</v>
      </c>
      <c r="D26" s="77" t="s">
        <v>1</v>
      </c>
      <c r="E26" s="78" t="s">
        <v>2</v>
      </c>
    </row>
    <row r="27" spans="1:6" ht="17.25" customHeight="1">
      <c r="A27" s="87">
        <v>1</v>
      </c>
      <c r="B27" s="96" t="s">
        <v>208</v>
      </c>
      <c r="C27" s="41" t="s">
        <v>209</v>
      </c>
      <c r="D27" s="88" t="s">
        <v>196</v>
      </c>
      <c r="E27" s="91">
        <v>9.9</v>
      </c>
    </row>
    <row r="28" spans="1:6" ht="17.25" customHeight="1">
      <c r="A28" s="87">
        <v>2</v>
      </c>
      <c r="B28" s="96" t="s">
        <v>212</v>
      </c>
      <c r="C28" s="41" t="s">
        <v>213</v>
      </c>
      <c r="D28" s="88"/>
      <c r="E28" s="91">
        <v>10.1</v>
      </c>
    </row>
    <row r="29" spans="1:6" ht="17.25" customHeight="1">
      <c r="A29" s="87">
        <v>3</v>
      </c>
      <c r="B29" s="96" t="s">
        <v>210</v>
      </c>
      <c r="C29" s="41" t="s">
        <v>211</v>
      </c>
      <c r="D29" s="88" t="s">
        <v>201</v>
      </c>
      <c r="E29" s="91">
        <v>10.8</v>
      </c>
    </row>
    <row r="30" spans="1:6" ht="17.25" customHeight="1">
      <c r="A30"/>
      <c r="E30" s="6"/>
      <c r="F30" s="6"/>
    </row>
    <row r="31" spans="1:6" ht="17.25" customHeight="1">
      <c r="A31"/>
      <c r="E31" s="6"/>
      <c r="F31" s="6"/>
    </row>
    <row r="32" spans="1:6" ht="17.25" customHeight="1">
      <c r="A32"/>
      <c r="E32" s="6"/>
      <c r="F32" s="6"/>
    </row>
    <row r="33" spans="1:6" ht="17.25" customHeight="1">
      <c r="A33"/>
      <c r="E33" s="6"/>
      <c r="F33" s="6"/>
    </row>
    <row r="34" spans="1:6" ht="17.25" customHeight="1">
      <c r="A34"/>
      <c r="E34" s="6"/>
      <c r="F34" s="6"/>
    </row>
    <row r="35" spans="1:6" ht="17.25" customHeight="1">
      <c r="A35"/>
      <c r="E35" s="6"/>
      <c r="F35" s="6"/>
    </row>
    <row r="36" spans="1:6" ht="17.25" customHeight="1">
      <c r="A36"/>
      <c r="E36" s="6"/>
      <c r="F36" s="6"/>
    </row>
    <row r="37" spans="1:6" ht="17.25" customHeight="1"/>
    <row r="38" spans="1:6" ht="17.25" customHeight="1">
      <c r="E38" s="6"/>
    </row>
    <row r="39" spans="1:6" ht="17.25" customHeight="1">
      <c r="E39" s="6"/>
    </row>
    <row r="40" spans="1:6" ht="17.25" customHeight="1">
      <c r="E40" s="6"/>
    </row>
    <row r="41" spans="1:6" ht="17.25" customHeight="1"/>
    <row r="42" spans="1:6" ht="17.25" customHeight="1"/>
    <row r="43" spans="1:6" ht="17.25" customHeight="1"/>
    <row r="44" spans="1:6" ht="17.25" customHeight="1"/>
    <row r="45" spans="1:6" ht="17.25" customHeight="1"/>
    <row r="46" spans="1:6" ht="17.25" customHeight="1"/>
    <row r="47" spans="1:6" ht="17.25" customHeight="1"/>
    <row r="48" spans="1:6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</sheetData>
  <protectedRanges>
    <protectedRange sqref="C22:C24" name="範囲5_3_1"/>
    <protectedRange sqref="C28" name="範囲5_1_1"/>
    <protectedRange sqref="C27 C29" name="範囲5_3_1_1"/>
    <protectedRange sqref="C7 C16 C19 C21" name="範囲5_1_3"/>
    <protectedRange sqref="C6 C8:C15 C17:C18 C20" name="範囲5_3_1_3"/>
  </protectedRanges>
  <sortState xmlns:xlrd2="http://schemas.microsoft.com/office/spreadsheetml/2017/richdata2" ref="A27:E29">
    <sortCondition ref="E27:E29"/>
  </sortState>
  <mergeCells count="3">
    <mergeCell ref="A1:E1"/>
    <mergeCell ref="A4:B4"/>
    <mergeCell ref="A25:B25"/>
  </mergeCells>
  <phoneticPr fontId="10"/>
  <pageMargins left="0.78700000000000003" right="0.78700000000000003" top="0.98399999999999999" bottom="0.98399999999999999" header="0.51200000000000001" footer="0.51200000000000001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</vt:i4>
      </vt:variant>
    </vt:vector>
  </HeadingPairs>
  <TitlesOfParts>
    <vt:vector size="14" baseType="lpstr">
      <vt:lpstr>３年男子</vt:lpstr>
      <vt:lpstr>３年女子</vt:lpstr>
      <vt:lpstr>４年男子</vt:lpstr>
      <vt:lpstr>４年女子</vt:lpstr>
      <vt:lpstr>５年男子</vt:lpstr>
      <vt:lpstr>５年女子</vt:lpstr>
      <vt:lpstr>６年男子</vt:lpstr>
      <vt:lpstr>６年女子</vt:lpstr>
      <vt:lpstr>１年男女OP50</vt:lpstr>
      <vt:lpstr>２年男女OP50</vt:lpstr>
      <vt:lpstr>５年男女OP1000</vt:lpstr>
      <vt:lpstr>６年男女OP1000 </vt:lpstr>
      <vt:lpstr>Sheet1</vt:lpstr>
      <vt:lpstr>'５年女子'!Print_Area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Katsuya Yamaguchi</dc:creator>
  <cp:lastModifiedBy>Microsoft Office ユーザー</cp:lastModifiedBy>
  <cp:revision>1</cp:revision>
  <cp:lastPrinted>2019-11-22T10:49:04Z</cp:lastPrinted>
  <dcterms:created xsi:type="dcterms:W3CDTF">1999-11-21T05:04:52Z</dcterms:created>
  <dcterms:modified xsi:type="dcterms:W3CDTF">2019-12-24T02:04:31Z</dcterms:modified>
</cp:coreProperties>
</file>