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P委員\public_html\jaf\"/>
    </mc:Choice>
  </mc:AlternateContent>
  <bookViews>
    <workbookView xWindow="9600" yWindow="30" windowWidth="9645" windowHeight="9135" tabRatio="645" activeTab="5"/>
  </bookViews>
  <sheets>
    <sheet name="３年男子" sheetId="1" r:id="rId1"/>
    <sheet name="３年女子" sheetId="2" r:id="rId2"/>
    <sheet name="４年男子" sheetId="3" r:id="rId3"/>
    <sheet name="４年女子" sheetId="4" r:id="rId4"/>
    <sheet name="５年男子" sheetId="5" r:id="rId5"/>
    <sheet name="５年女子" sheetId="19" r:id="rId6"/>
    <sheet name="６年男子" sheetId="7" r:id="rId7"/>
    <sheet name="６年女子" sheetId="8" r:id="rId8"/>
    <sheet name="１年男女OP50" sheetId="16" r:id="rId9"/>
    <sheet name="２年男女OP50" sheetId="21" r:id="rId10"/>
    <sheet name="３年男女ＯＰ " sheetId="25" r:id="rId11"/>
    <sheet name="小学生未満" sheetId="24" r:id="rId12"/>
    <sheet name="５年男女OP1000" sheetId="17" r:id="rId13"/>
    <sheet name="６年男女OP1000 " sheetId="23" r:id="rId14"/>
  </sheets>
  <definedNames>
    <definedName name="_xlnm._FilterDatabase" localSheetId="8" hidden="1">'１年男女OP50'!$A$5:$E$9</definedName>
    <definedName name="_xlnm._FilterDatabase" localSheetId="1" hidden="1">'３年女子'!$B$6:$K$6</definedName>
    <definedName name="_xlnm._FilterDatabase" localSheetId="0" hidden="1">'３年男子'!$B$6:$K$6</definedName>
    <definedName name="_xlnm._FilterDatabase" localSheetId="3" hidden="1">'４年女子'!$A$6:$K$6</definedName>
    <definedName name="_xlnm._FilterDatabase" localSheetId="2" hidden="1">'４年男子'!$B$6:$K$6</definedName>
    <definedName name="_xlnm._FilterDatabase" localSheetId="5" hidden="1">'５年女子'!$B$6:$K$6</definedName>
    <definedName name="_xlnm._FilterDatabase" localSheetId="4" hidden="1">'５年男子'!$B$6:$K$6</definedName>
    <definedName name="_xlnm._FilterDatabase" localSheetId="12" hidden="1">'５年男女OP1000'!$A$21:$E$21</definedName>
    <definedName name="_xlnm._FilterDatabase" localSheetId="7" hidden="1">'６年女子'!$B$6:$K$6</definedName>
    <definedName name="_xlnm._FilterDatabase" localSheetId="6" hidden="1">'６年男子'!$B$6:$K$6</definedName>
    <definedName name="_xlnm._FilterDatabase" localSheetId="13" hidden="1">'６年男女OP1000 '!$A$35:$E$46</definedName>
    <definedName name="_xlnm.Print_Area" localSheetId="5">'５年女子'!$A$1:$K$18</definedName>
  </definedNames>
  <calcPr calcId="152511"/>
</workbook>
</file>

<file path=xl/calcChain.xml><?xml version="1.0" encoding="utf-8"?>
<calcChain xmlns="http://schemas.openxmlformats.org/spreadsheetml/2006/main">
  <c r="J36" i="8" l="1"/>
  <c r="F36" i="8"/>
  <c r="K36" i="8" l="1"/>
  <c r="J27" i="7"/>
  <c r="H27" i="7"/>
  <c r="F27" i="7"/>
  <c r="K27" i="7" s="1"/>
  <c r="J20" i="7"/>
  <c r="H20" i="7"/>
  <c r="F20" i="7"/>
  <c r="J11" i="7"/>
  <c r="H11" i="7"/>
  <c r="F11" i="7"/>
  <c r="J30" i="7"/>
  <c r="H30" i="7"/>
  <c r="F30" i="7"/>
  <c r="J37" i="7"/>
  <c r="H37" i="7"/>
  <c r="F37" i="7"/>
  <c r="K37" i="7" s="1"/>
  <c r="J11" i="8"/>
  <c r="H11" i="8"/>
  <c r="F11" i="8"/>
  <c r="K11" i="7" l="1"/>
  <c r="K11" i="8"/>
  <c r="K30" i="7"/>
  <c r="K20" i="7"/>
  <c r="J20" i="8"/>
  <c r="H20" i="8"/>
  <c r="F20" i="8"/>
  <c r="J14" i="8"/>
  <c r="H14" i="8"/>
  <c r="F14" i="8"/>
  <c r="J8" i="8"/>
  <c r="H8" i="8"/>
  <c r="F8" i="8"/>
  <c r="J30" i="8"/>
  <c r="H30" i="8"/>
  <c r="F30" i="8"/>
  <c r="J32" i="8"/>
  <c r="H32" i="8"/>
  <c r="F32" i="8"/>
  <c r="J16" i="8"/>
  <c r="H16" i="8"/>
  <c r="F16" i="8"/>
  <c r="J25" i="8"/>
  <c r="H25" i="8"/>
  <c r="F25" i="8"/>
  <c r="J24" i="8"/>
  <c r="H24" i="8"/>
  <c r="F24" i="8"/>
  <c r="J13" i="8"/>
  <c r="H13" i="8"/>
  <c r="F13" i="8"/>
  <c r="J7" i="8"/>
  <c r="H7" i="8"/>
  <c r="F7" i="8"/>
  <c r="J18" i="8"/>
  <c r="H18" i="8"/>
  <c r="F18" i="8"/>
  <c r="J21" i="8"/>
  <c r="H21" i="8"/>
  <c r="F21" i="8"/>
  <c r="J33" i="8"/>
  <c r="H33" i="8"/>
  <c r="F33" i="8"/>
  <c r="J15" i="8"/>
  <c r="H15" i="8"/>
  <c r="F15" i="8"/>
  <c r="J23" i="8"/>
  <c r="H23" i="8"/>
  <c r="F23" i="8"/>
  <c r="J12" i="8"/>
  <c r="H12" i="8"/>
  <c r="F12" i="8"/>
  <c r="J10" i="8"/>
  <c r="H10" i="8"/>
  <c r="F10" i="8"/>
  <c r="J28" i="8"/>
  <c r="H28" i="8"/>
  <c r="F28" i="8"/>
  <c r="J9" i="8"/>
  <c r="H9" i="8"/>
  <c r="F9" i="8"/>
  <c r="J29" i="8"/>
  <c r="H29" i="8"/>
  <c r="F29" i="8"/>
  <c r="J31" i="8"/>
  <c r="H31" i="8"/>
  <c r="F31" i="8"/>
  <c r="J35" i="8"/>
  <c r="H35" i="8"/>
  <c r="F35" i="8"/>
  <c r="J17" i="8"/>
  <c r="H17" i="8"/>
  <c r="F17" i="8"/>
  <c r="J19" i="8"/>
  <c r="H19" i="8"/>
  <c r="F19" i="8"/>
  <c r="J27" i="8"/>
  <c r="H27" i="8"/>
  <c r="F27" i="8"/>
  <c r="J34" i="8"/>
  <c r="H34" i="8"/>
  <c r="F34" i="8"/>
  <c r="J22" i="8"/>
  <c r="H22" i="8"/>
  <c r="F22" i="8"/>
  <c r="J26" i="8"/>
  <c r="H26" i="8"/>
  <c r="F26" i="8"/>
  <c r="J24" i="7"/>
  <c r="H24" i="7"/>
  <c r="F24" i="7"/>
  <c r="J19" i="7"/>
  <c r="H19" i="7"/>
  <c r="F19" i="7"/>
  <c r="J12" i="7"/>
  <c r="H12" i="7"/>
  <c r="F12" i="7"/>
  <c r="J18" i="7"/>
  <c r="H18" i="7"/>
  <c r="F18" i="7"/>
  <c r="J14" i="7"/>
  <c r="H14" i="7"/>
  <c r="F14" i="7"/>
  <c r="J31" i="7"/>
  <c r="H31" i="7"/>
  <c r="F31" i="7"/>
  <c r="J23" i="7"/>
  <c r="H23" i="7"/>
  <c r="F23" i="7"/>
  <c r="J39" i="7"/>
  <c r="H39" i="7"/>
  <c r="F39" i="7"/>
  <c r="J28" i="7"/>
  <c r="H28" i="7"/>
  <c r="F28" i="7"/>
  <c r="J17" i="7"/>
  <c r="H17" i="7"/>
  <c r="F17" i="7"/>
  <c r="J13" i="7"/>
  <c r="H13" i="7"/>
  <c r="F13" i="7"/>
  <c r="J36" i="7"/>
  <c r="H36" i="7"/>
  <c r="F36" i="7"/>
  <c r="J16" i="7"/>
  <c r="H16" i="7"/>
  <c r="F16" i="7"/>
  <c r="J29" i="7"/>
  <c r="H29" i="7"/>
  <c r="F29" i="7"/>
  <c r="J7" i="7"/>
  <c r="H7" i="7"/>
  <c r="F7" i="7"/>
  <c r="J9" i="7"/>
  <c r="H9" i="7"/>
  <c r="F9" i="7"/>
  <c r="J38" i="7"/>
  <c r="H38" i="7"/>
  <c r="F38" i="7"/>
  <c r="J35" i="7"/>
  <c r="H35" i="7"/>
  <c r="F35" i="7"/>
  <c r="J26" i="7"/>
  <c r="H26" i="7"/>
  <c r="F26" i="7"/>
  <c r="J34" i="7"/>
  <c r="H34" i="7"/>
  <c r="F34" i="7"/>
  <c r="J10" i="7"/>
  <c r="H10" i="7"/>
  <c r="F10" i="7"/>
  <c r="K10" i="7" s="1"/>
  <c r="J21" i="7"/>
  <c r="H21" i="7"/>
  <c r="F21" i="7"/>
  <c r="J25" i="7"/>
  <c r="H25" i="7"/>
  <c r="F25" i="7"/>
  <c r="J15" i="7"/>
  <c r="H15" i="7"/>
  <c r="F15" i="7"/>
  <c r="J22" i="7"/>
  <c r="H22" i="7"/>
  <c r="F22" i="7"/>
  <c r="J32" i="7"/>
  <c r="H32" i="7"/>
  <c r="F32" i="7"/>
  <c r="J33" i="7"/>
  <c r="H33" i="7"/>
  <c r="F33" i="7"/>
  <c r="J8" i="7"/>
  <c r="H8" i="7"/>
  <c r="F8" i="7"/>
  <c r="J14" i="19"/>
  <c r="H14" i="19"/>
  <c r="F14" i="19"/>
  <c r="J17" i="19"/>
  <c r="F17" i="19"/>
  <c r="J14" i="5"/>
  <c r="H14" i="5"/>
  <c r="F14" i="5"/>
  <c r="J26" i="5"/>
  <c r="H26" i="5"/>
  <c r="F26" i="5"/>
  <c r="J18" i="5"/>
  <c r="H18" i="5"/>
  <c r="F18" i="5"/>
  <c r="J25" i="5"/>
  <c r="H25" i="5"/>
  <c r="F25" i="5"/>
  <c r="J10" i="5"/>
  <c r="H10" i="5"/>
  <c r="F10" i="5"/>
  <c r="J22" i="5"/>
  <c r="H22" i="5"/>
  <c r="F22" i="5"/>
  <c r="J27" i="5"/>
  <c r="H27" i="5"/>
  <c r="F27" i="5"/>
  <c r="J17" i="5"/>
  <c r="H17" i="5"/>
  <c r="F17" i="5"/>
  <c r="J19" i="5"/>
  <c r="H19" i="5"/>
  <c r="F19" i="5"/>
  <c r="J9" i="5"/>
  <c r="H9" i="5"/>
  <c r="F9" i="5"/>
  <c r="J13" i="5"/>
  <c r="H13" i="5"/>
  <c r="F13" i="5"/>
  <c r="J11" i="5"/>
  <c r="H11" i="5"/>
  <c r="F11" i="5"/>
  <c r="J12" i="5"/>
  <c r="H12" i="5"/>
  <c r="F12" i="5"/>
  <c r="J7" i="5"/>
  <c r="H7" i="5"/>
  <c r="F7" i="5"/>
  <c r="J11" i="4"/>
  <c r="H11" i="4"/>
  <c r="F11" i="4"/>
  <c r="J14" i="4"/>
  <c r="H14" i="4"/>
  <c r="F14" i="4"/>
  <c r="J23" i="4"/>
  <c r="H23" i="4"/>
  <c r="F23" i="4"/>
  <c r="J22" i="4"/>
  <c r="H22" i="4"/>
  <c r="F22" i="4"/>
  <c r="J13" i="4"/>
  <c r="H13" i="4"/>
  <c r="F13" i="4"/>
  <c r="J12" i="4"/>
  <c r="H12" i="4"/>
  <c r="F12" i="4"/>
  <c r="J16" i="4"/>
  <c r="H16" i="4"/>
  <c r="F16" i="4"/>
  <c r="J15" i="4"/>
  <c r="H15" i="4"/>
  <c r="F15" i="4"/>
  <c r="J17" i="4"/>
  <c r="H17" i="4"/>
  <c r="F17" i="4"/>
  <c r="J10" i="3"/>
  <c r="H10" i="3"/>
  <c r="F10" i="3"/>
  <c r="J7" i="3"/>
  <c r="H7" i="3"/>
  <c r="F7" i="3"/>
  <c r="J14" i="3"/>
  <c r="H14" i="3"/>
  <c r="F14" i="3"/>
  <c r="J17" i="3"/>
  <c r="H17" i="3"/>
  <c r="F17" i="3"/>
  <c r="J11" i="2"/>
  <c r="H11" i="2"/>
  <c r="F11" i="2"/>
  <c r="J18" i="2"/>
  <c r="H18" i="2"/>
  <c r="F18" i="2"/>
  <c r="J16" i="2"/>
  <c r="H16" i="2"/>
  <c r="F16" i="2"/>
  <c r="J10" i="2"/>
  <c r="H10" i="2"/>
  <c r="F10" i="2"/>
  <c r="J17" i="2"/>
  <c r="H17" i="2"/>
  <c r="F17" i="2"/>
  <c r="J12" i="2"/>
  <c r="H12" i="2"/>
  <c r="F12" i="2"/>
  <c r="J8" i="2"/>
  <c r="H8" i="2"/>
  <c r="F8" i="2"/>
  <c r="J14" i="2"/>
  <c r="H14" i="2"/>
  <c r="F14" i="2"/>
  <c r="J13" i="2"/>
  <c r="H13" i="2"/>
  <c r="F13" i="2"/>
  <c r="J20" i="2"/>
  <c r="H20" i="2"/>
  <c r="F20" i="2"/>
  <c r="J9" i="2"/>
  <c r="H9" i="2"/>
  <c r="F9" i="2"/>
  <c r="J15" i="2"/>
  <c r="H15" i="2"/>
  <c r="F15" i="2"/>
  <c r="K8" i="7" l="1"/>
  <c r="K15" i="7"/>
  <c r="K32" i="7"/>
  <c r="K25" i="7"/>
  <c r="K34" i="8"/>
  <c r="K17" i="8"/>
  <c r="K9" i="8"/>
  <c r="K23" i="8"/>
  <c r="K18" i="8"/>
  <c r="K24" i="8"/>
  <c r="K26" i="8"/>
  <c r="K27" i="8"/>
  <c r="K31" i="8"/>
  <c r="K10" i="8"/>
  <c r="K33" i="8"/>
  <c r="K13" i="8"/>
  <c r="K14" i="8"/>
  <c r="K15" i="2"/>
  <c r="K14" i="2"/>
  <c r="K10" i="2"/>
  <c r="K22" i="8"/>
  <c r="K19" i="8"/>
  <c r="K35" i="8"/>
  <c r="K29" i="8"/>
  <c r="K28" i="8"/>
  <c r="K12" i="8"/>
  <c r="K15" i="8"/>
  <c r="K21" i="8"/>
  <c r="K7" i="8"/>
  <c r="K25" i="8"/>
  <c r="K32" i="8"/>
  <c r="K8" i="8"/>
  <c r="K25" i="5"/>
  <c r="K26" i="5"/>
  <c r="K17" i="4"/>
  <c r="K16" i="4"/>
  <c r="K13" i="4"/>
  <c r="K23" i="4"/>
  <c r="K11" i="4"/>
  <c r="K17" i="3"/>
  <c r="K13" i="2"/>
  <c r="K17" i="2"/>
  <c r="K11" i="2"/>
  <c r="K14" i="3"/>
  <c r="K10" i="3"/>
  <c r="K15" i="4"/>
  <c r="K12" i="4"/>
  <c r="K22" i="4"/>
  <c r="K14" i="4"/>
  <c r="K12" i="5"/>
  <c r="K13" i="5"/>
  <c r="K19" i="5"/>
  <c r="K27" i="5"/>
  <c r="K10" i="5"/>
  <c r="K18" i="5"/>
  <c r="K14" i="5"/>
  <c r="K14" i="19"/>
  <c r="K33" i="7"/>
  <c r="K22" i="7"/>
  <c r="K21" i="7"/>
  <c r="K34" i="7"/>
  <c r="K35" i="7"/>
  <c r="K9" i="7"/>
  <c r="K29" i="7"/>
  <c r="K36" i="7"/>
  <c r="K28" i="7"/>
  <c r="K23" i="7"/>
  <c r="K14" i="7"/>
  <c r="K12" i="7"/>
  <c r="K24" i="7"/>
  <c r="K16" i="8"/>
  <c r="K30" i="8"/>
  <c r="K7" i="3"/>
  <c r="K7" i="5"/>
  <c r="K11" i="5"/>
  <c r="K9" i="5"/>
  <c r="K17" i="5"/>
  <c r="K22" i="5"/>
  <c r="K17" i="19"/>
  <c r="K26" i="7"/>
  <c r="K38" i="7"/>
  <c r="K7" i="7"/>
  <c r="K16" i="7"/>
  <c r="K13" i="7"/>
  <c r="K17" i="7"/>
  <c r="K39" i="7"/>
  <c r="K31" i="7"/>
  <c r="K18" i="7"/>
  <c r="K19" i="7"/>
  <c r="K20" i="8"/>
  <c r="K20" i="2"/>
  <c r="K12" i="2"/>
  <c r="K18" i="2"/>
  <c r="K9" i="2"/>
  <c r="K8" i="2"/>
  <c r="K16" i="2"/>
  <c r="J19" i="1"/>
  <c r="H19" i="1"/>
  <c r="F19" i="1"/>
  <c r="J7" i="1"/>
  <c r="H7" i="1"/>
  <c r="F7" i="1"/>
  <c r="J10" i="1"/>
  <c r="H10" i="1"/>
  <c r="F10" i="1"/>
  <c r="J21" i="1"/>
  <c r="H21" i="1"/>
  <c r="F21" i="1"/>
  <c r="K19" i="1" l="1"/>
  <c r="K21" i="1"/>
  <c r="K7" i="1"/>
  <c r="K10" i="1"/>
  <c r="J8" i="1"/>
  <c r="H8" i="1"/>
  <c r="F8" i="1"/>
  <c r="J16" i="1"/>
  <c r="H16" i="1"/>
  <c r="F16" i="1"/>
  <c r="J28" i="1"/>
  <c r="H28" i="1"/>
  <c r="J13" i="1"/>
  <c r="H13" i="1"/>
  <c r="F13" i="1"/>
  <c r="J12" i="1"/>
  <c r="H12" i="1"/>
  <c r="F12" i="1"/>
  <c r="J26" i="1"/>
  <c r="H26" i="1"/>
  <c r="F26" i="1"/>
  <c r="J14" i="1"/>
  <c r="H14" i="1"/>
  <c r="F14" i="1"/>
  <c r="J20" i="1"/>
  <c r="H20" i="1"/>
  <c r="F20" i="1"/>
  <c r="J11" i="1"/>
  <c r="H11" i="1"/>
  <c r="F11" i="1"/>
  <c r="J25" i="1"/>
  <c r="H25" i="1"/>
  <c r="F25" i="1"/>
  <c r="J27" i="1"/>
  <c r="H27" i="1"/>
  <c r="F27" i="1"/>
  <c r="J17" i="1"/>
  <c r="H17" i="1"/>
  <c r="F17" i="1"/>
  <c r="K17" i="1" s="1"/>
  <c r="K20" i="1" l="1"/>
  <c r="K13" i="1"/>
  <c r="K25" i="1"/>
  <c r="K26" i="1"/>
  <c r="K16" i="1"/>
  <c r="K27" i="1"/>
  <c r="K11" i="1"/>
  <c r="K14" i="1"/>
  <c r="K12" i="1"/>
  <c r="K28" i="1"/>
  <c r="K8" i="1"/>
  <c r="J8" i="5"/>
  <c r="H8" i="5"/>
  <c r="F8" i="5"/>
  <c r="J24" i="5"/>
  <c r="H24" i="5"/>
  <c r="F24" i="5"/>
  <c r="J16" i="5"/>
  <c r="H16" i="5"/>
  <c r="F16" i="5"/>
  <c r="J21" i="5"/>
  <c r="H21" i="5"/>
  <c r="F21" i="5"/>
  <c r="J23" i="5"/>
  <c r="H23" i="5"/>
  <c r="F23" i="5"/>
  <c r="J15" i="5"/>
  <c r="H15" i="5"/>
  <c r="F15" i="5"/>
  <c r="J20" i="5"/>
  <c r="H20" i="5"/>
  <c r="F20" i="5"/>
  <c r="K20" i="5" l="1"/>
  <c r="K23" i="5"/>
  <c r="K8" i="5"/>
  <c r="K15" i="5"/>
  <c r="K21" i="5"/>
  <c r="K16" i="5"/>
  <c r="K24" i="5"/>
  <c r="J7" i="4" l="1"/>
  <c r="H7" i="4"/>
  <c r="F7" i="4"/>
  <c r="J19" i="4"/>
  <c r="H19" i="4"/>
  <c r="F19" i="4"/>
  <c r="J24" i="4"/>
  <c r="H24" i="4"/>
  <c r="F24" i="4"/>
  <c r="J8" i="4"/>
  <c r="H8" i="4"/>
  <c r="F8" i="4"/>
  <c r="J10" i="4"/>
  <c r="H10" i="4"/>
  <c r="F10" i="4"/>
  <c r="J20" i="4"/>
  <c r="H20" i="4"/>
  <c r="F20" i="4"/>
  <c r="J21" i="4"/>
  <c r="H21" i="4"/>
  <c r="F21" i="4"/>
  <c r="J18" i="4"/>
  <c r="H18" i="4"/>
  <c r="F18" i="4"/>
  <c r="J9" i="4"/>
  <c r="H9" i="4"/>
  <c r="F9" i="4"/>
  <c r="J18" i="3"/>
  <c r="H18" i="3"/>
  <c r="F18" i="3"/>
  <c r="J8" i="3"/>
  <c r="H8" i="3"/>
  <c r="F8" i="3"/>
  <c r="J13" i="3"/>
  <c r="H13" i="3"/>
  <c r="F13" i="3"/>
  <c r="J16" i="3"/>
  <c r="H16" i="3"/>
  <c r="F16" i="3"/>
  <c r="J15" i="3"/>
  <c r="H15" i="3"/>
  <c r="F15" i="3"/>
  <c r="J11" i="3"/>
  <c r="H11" i="3"/>
  <c r="F11" i="3"/>
  <c r="J19" i="3"/>
  <c r="H19" i="3"/>
  <c r="F19" i="3"/>
  <c r="J12" i="3"/>
  <c r="H12" i="3"/>
  <c r="F12" i="3"/>
  <c r="J9" i="3"/>
  <c r="H9" i="3"/>
  <c r="F9" i="3"/>
  <c r="K18" i="3" l="1"/>
  <c r="K16" i="3"/>
  <c r="K12" i="3"/>
  <c r="K15" i="3"/>
  <c r="K9" i="3"/>
  <c r="K21" i="4"/>
  <c r="K24" i="4"/>
  <c r="K11" i="3"/>
  <c r="K8" i="3"/>
  <c r="K19" i="3"/>
  <c r="K13" i="3"/>
  <c r="K8" i="4"/>
  <c r="K10" i="4"/>
  <c r="K7" i="4"/>
  <c r="K18" i="4"/>
  <c r="K9" i="4"/>
  <c r="K20" i="4"/>
  <c r="K19" i="4"/>
  <c r="J11" i="19"/>
  <c r="H11" i="19"/>
  <c r="F11" i="19"/>
  <c r="J13" i="19"/>
  <c r="H13" i="19"/>
  <c r="F13" i="19"/>
  <c r="J12" i="19"/>
  <c r="H12" i="19"/>
  <c r="F12" i="19"/>
  <c r="J9" i="19"/>
  <c r="H9" i="19"/>
  <c r="F9" i="19"/>
  <c r="J16" i="19"/>
  <c r="H16" i="19"/>
  <c r="F16" i="19"/>
  <c r="J7" i="19"/>
  <c r="H7" i="19"/>
  <c r="F7" i="19"/>
  <c r="J10" i="19"/>
  <c r="H10" i="19"/>
  <c r="F10" i="19"/>
  <c r="J8" i="19"/>
  <c r="H8" i="19"/>
  <c r="F8" i="19"/>
  <c r="K7" i="19" l="1"/>
  <c r="K13" i="19"/>
  <c r="K10" i="19"/>
  <c r="K9" i="19"/>
  <c r="K11" i="19"/>
  <c r="K12" i="19"/>
  <c r="K8" i="19"/>
  <c r="K16" i="19"/>
  <c r="J19" i="2" l="1"/>
  <c r="H19" i="2"/>
  <c r="F19" i="2"/>
  <c r="J21" i="2"/>
  <c r="H21" i="2"/>
  <c r="F21" i="2"/>
  <c r="J7" i="2"/>
  <c r="H7" i="2"/>
  <c r="F7" i="2"/>
  <c r="J23" i="1"/>
  <c r="H23" i="1"/>
  <c r="F23" i="1"/>
  <c r="J24" i="1"/>
  <c r="H24" i="1"/>
  <c r="F24" i="1"/>
  <c r="J22" i="1"/>
  <c r="H22" i="1"/>
  <c r="F22" i="1"/>
  <c r="J9" i="1"/>
  <c r="H9" i="1"/>
  <c r="F9" i="1"/>
  <c r="J18" i="1"/>
  <c r="H18" i="1"/>
  <c r="F18" i="1"/>
  <c r="J15" i="1"/>
  <c r="H15" i="1"/>
  <c r="F15" i="1"/>
  <c r="K23" i="1" l="1"/>
  <c r="K24" i="1"/>
  <c r="K18" i="1"/>
  <c r="K15" i="1"/>
  <c r="K21" i="2"/>
  <c r="K7" i="2"/>
  <c r="K19" i="2"/>
  <c r="K9" i="1"/>
  <c r="K22" i="1"/>
</calcChain>
</file>

<file path=xl/sharedStrings.xml><?xml version="1.0" encoding="utf-8"?>
<sst xmlns="http://schemas.openxmlformats.org/spreadsheetml/2006/main" count="1080" uniqueCount="654">
  <si>
    <t>氏名</t>
    <rPh sb="0" eb="2">
      <t>シメイ</t>
    </rPh>
    <phoneticPr fontId="9"/>
  </si>
  <si>
    <t>所属</t>
    <rPh sb="0" eb="2">
      <t>ショゾク</t>
    </rPh>
    <phoneticPr fontId="9"/>
  </si>
  <si>
    <t>記録</t>
    <rPh sb="0" eb="2">
      <t>キロク</t>
    </rPh>
    <phoneticPr fontId="9"/>
  </si>
  <si>
    <t>順位</t>
    <rPh sb="0" eb="2">
      <t>ジュンイ</t>
    </rPh>
    <phoneticPr fontId="9"/>
  </si>
  <si>
    <t>跳種目</t>
  </si>
  <si>
    <t>投種目</t>
  </si>
  <si>
    <t>合計点</t>
  </si>
  <si>
    <t>No</t>
  </si>
  <si>
    <t>氏名</t>
  </si>
  <si>
    <t>所属</t>
  </si>
  <si>
    <t>50m</t>
  </si>
  <si>
    <t>得点</t>
  </si>
  <si>
    <t>走幅跳</t>
  </si>
  <si>
    <t>ボール投</t>
  </si>
  <si>
    <t>100m</t>
  </si>
  <si>
    <t>記録</t>
  </si>
  <si>
    <t>No</t>
    <phoneticPr fontId="9"/>
  </si>
  <si>
    <t>順位</t>
    <rPh sb="0" eb="2">
      <t>ジュンイ</t>
    </rPh>
    <phoneticPr fontId="9"/>
  </si>
  <si>
    <t>6年生男子</t>
    <phoneticPr fontId="9"/>
  </si>
  <si>
    <t>6年生女子</t>
    <rPh sb="3" eb="4">
      <t>オンナ</t>
    </rPh>
    <phoneticPr fontId="9"/>
  </si>
  <si>
    <t>5年生男子</t>
    <phoneticPr fontId="9"/>
  </si>
  <si>
    <t>5年生女子</t>
    <rPh sb="3" eb="4">
      <t>オンナ</t>
    </rPh>
    <phoneticPr fontId="9"/>
  </si>
  <si>
    <t>オープン50ｍ　RESULT</t>
    <phoneticPr fontId="9"/>
  </si>
  <si>
    <t>オープン1000m　RESULT</t>
    <phoneticPr fontId="9"/>
  </si>
  <si>
    <t>走種目</t>
    <phoneticPr fontId="9"/>
  </si>
  <si>
    <t>3年生男子</t>
    <rPh sb="3" eb="5">
      <t>ダンシ</t>
    </rPh>
    <phoneticPr fontId="9"/>
  </si>
  <si>
    <t>3年生女子</t>
    <rPh sb="3" eb="5">
      <t>ジョシ</t>
    </rPh>
    <phoneticPr fontId="9"/>
  </si>
  <si>
    <t>4年生男子</t>
    <rPh sb="3" eb="5">
      <t>ダンシ</t>
    </rPh>
    <phoneticPr fontId="9"/>
  </si>
  <si>
    <t>4年生女子</t>
    <rPh sb="3" eb="5">
      <t>ジョシ</t>
    </rPh>
    <phoneticPr fontId="9"/>
  </si>
  <si>
    <t>5年生男子</t>
    <rPh sb="3" eb="5">
      <t>ダンシ</t>
    </rPh>
    <phoneticPr fontId="9"/>
  </si>
  <si>
    <t>5年生女子</t>
    <rPh sb="3" eb="5">
      <t>ジョシ</t>
    </rPh>
    <phoneticPr fontId="9"/>
  </si>
  <si>
    <t>6年生男子</t>
    <rPh sb="3" eb="5">
      <t>ダンシ</t>
    </rPh>
    <phoneticPr fontId="9"/>
  </si>
  <si>
    <t>6年生女子</t>
    <rPh sb="3" eb="5">
      <t>ジョシ</t>
    </rPh>
    <phoneticPr fontId="9"/>
  </si>
  <si>
    <t>記録</t>
    <phoneticPr fontId="9"/>
  </si>
  <si>
    <t>16’　ジュニアアスリートフェスティバル　RESULT</t>
    <phoneticPr fontId="9"/>
  </si>
  <si>
    <t>３一１</t>
  </si>
  <si>
    <t>厚生AC</t>
  </si>
  <si>
    <t>３一５</t>
  </si>
  <si>
    <t>多気RCK</t>
  </si>
  <si>
    <t>３一１２</t>
  </si>
  <si>
    <t>オオタ　ナリト
太田　成音</t>
    <rPh sb="8" eb="10">
      <t>オオタ</t>
    </rPh>
    <rPh sb="11" eb="12">
      <t>ナ</t>
    </rPh>
    <rPh sb="12" eb="13">
      <t>オト</t>
    </rPh>
    <phoneticPr fontId="7"/>
  </si>
  <si>
    <t>志摩陸上クラブ</t>
  </si>
  <si>
    <t>３一１４</t>
  </si>
  <si>
    <t>松阪走塾</t>
  </si>
  <si>
    <t>３一１８</t>
  </si>
  <si>
    <t>橋南スポーツクラブ</t>
  </si>
  <si>
    <t>３一２７</t>
  </si>
  <si>
    <t>大台陸上クラブ</t>
  </si>
  <si>
    <t>３一２</t>
  </si>
  <si>
    <t>３一６</t>
  </si>
  <si>
    <t>３一１５</t>
  </si>
  <si>
    <t>３一１９</t>
  </si>
  <si>
    <t>３一２２</t>
  </si>
  <si>
    <t>J&amp;E久居</t>
  </si>
  <si>
    <t>３一２４</t>
  </si>
  <si>
    <t>３一７</t>
  </si>
  <si>
    <t>３一１６</t>
  </si>
  <si>
    <t>３一２５</t>
  </si>
  <si>
    <t>３一２９</t>
  </si>
  <si>
    <t>一志Beast</t>
  </si>
  <si>
    <t>３一３６</t>
  </si>
  <si>
    <t>国府AｔｈｌｅｔｉｃｓTeam</t>
  </si>
  <si>
    <t>３一３５</t>
  </si>
  <si>
    <t xml:space="preserve">
石薬師RC</t>
  </si>
  <si>
    <t>３一２８</t>
  </si>
  <si>
    <t>３一２１</t>
  </si>
  <si>
    <t>３一８</t>
  </si>
  <si>
    <t>３一３０</t>
  </si>
  <si>
    <t>３一２０</t>
  </si>
  <si>
    <t>３一１１</t>
  </si>
  <si>
    <t>３一３４</t>
  </si>
  <si>
    <t>３一４</t>
  </si>
  <si>
    <t>３一３８</t>
  </si>
  <si>
    <t>津陸上クラブ</t>
  </si>
  <si>
    <t>３一３</t>
  </si>
  <si>
    <t>３一９</t>
  </si>
  <si>
    <t>３一１３</t>
  </si>
  <si>
    <t>３一１７</t>
  </si>
  <si>
    <t>３一３１</t>
  </si>
  <si>
    <t>３一３２</t>
  </si>
  <si>
    <t>３一３７</t>
  </si>
  <si>
    <t>国府AthleticｓTeam</t>
  </si>
  <si>
    <t>３一２３</t>
  </si>
  <si>
    <t>玉城陸上クラブ</t>
  </si>
  <si>
    <t>３一３３</t>
  </si>
  <si>
    <t>３一１０</t>
  </si>
  <si>
    <t>４一１</t>
    <rPh sb="1" eb="2">
      <t>１</t>
    </rPh>
    <phoneticPr fontId="2"/>
  </si>
  <si>
    <t>ウラサキ　ヒイロ
浦崎　陽色</t>
    <rPh sb="9" eb="11">
      <t>ウラサキ</t>
    </rPh>
    <rPh sb="12" eb="13">
      <t>ヨウ</t>
    </rPh>
    <rPh sb="13" eb="14">
      <t>イロ</t>
    </rPh>
    <phoneticPr fontId="2"/>
  </si>
  <si>
    <t>チームG松陸</t>
  </si>
  <si>
    <t>４一６</t>
    <rPh sb="1" eb="2">
      <t>１</t>
    </rPh>
    <phoneticPr fontId="2"/>
  </si>
  <si>
    <t>ムラタ　ノキヤ
村田　宇哉</t>
    <rPh sb="8" eb="10">
      <t>ムラタ</t>
    </rPh>
    <rPh sb="11" eb="12">
      <t>ウ</t>
    </rPh>
    <rPh sb="12" eb="13">
      <t>ヤ</t>
    </rPh>
    <phoneticPr fontId="2"/>
  </si>
  <si>
    <t>４一11</t>
    <rPh sb="1" eb="2">
      <t>１</t>
    </rPh>
    <phoneticPr fontId="2"/>
  </si>
  <si>
    <t>タジマ　ヒナタ
田島　陽太</t>
    <rPh sb="8" eb="10">
      <t>タジマ</t>
    </rPh>
    <rPh sb="11" eb="13">
      <t>ヒナタ</t>
    </rPh>
    <phoneticPr fontId="2"/>
  </si>
  <si>
    <t>４一18</t>
    <rPh sb="1" eb="2">
      <t>１</t>
    </rPh>
    <phoneticPr fontId="2"/>
  </si>
  <si>
    <t>ナカヤマ　ハルト
中山　陽斗</t>
    <rPh sb="9" eb="11">
      <t>ナカヤマ</t>
    </rPh>
    <rPh sb="12" eb="13">
      <t>ヨウ</t>
    </rPh>
    <rPh sb="13" eb="14">
      <t>ト</t>
    </rPh>
    <phoneticPr fontId="2"/>
  </si>
  <si>
    <t>４一10</t>
    <rPh sb="1" eb="2">
      <t>１</t>
    </rPh>
    <phoneticPr fontId="2"/>
  </si>
  <si>
    <t>タケウチ　シュン
竹内　駿</t>
    <rPh sb="9" eb="11">
      <t>タケウチ</t>
    </rPh>
    <rPh sb="12" eb="13">
      <t>シュン</t>
    </rPh>
    <phoneticPr fontId="2"/>
  </si>
  <si>
    <t>４一15</t>
    <rPh sb="1" eb="2">
      <t>１</t>
    </rPh>
    <phoneticPr fontId="2"/>
  </si>
  <si>
    <t>ナガシマ　ユウキ
長島　優貴</t>
    <rPh sb="9" eb="11">
      <t>ナガシマ</t>
    </rPh>
    <rPh sb="12" eb="14">
      <t>ユキ</t>
    </rPh>
    <phoneticPr fontId="2"/>
  </si>
  <si>
    <t>４一５</t>
    <rPh sb="1" eb="2">
      <t>１</t>
    </rPh>
    <phoneticPr fontId="2"/>
  </si>
  <si>
    <t>４一２</t>
    <rPh sb="1" eb="2">
      <t>１</t>
    </rPh>
    <phoneticPr fontId="2"/>
  </si>
  <si>
    <t>カキウチ　タイヨウ
垣内　太陽</t>
    <rPh sb="10" eb="12">
      <t>カキウチ</t>
    </rPh>
    <rPh sb="13" eb="15">
      <t>タイヨウ</t>
    </rPh>
    <phoneticPr fontId="2"/>
  </si>
  <si>
    <t>４一27</t>
    <rPh sb="1" eb="2">
      <t>１</t>
    </rPh>
    <phoneticPr fontId="2"/>
  </si>
  <si>
    <t>４一９</t>
    <rPh sb="1" eb="2">
      <t>１</t>
    </rPh>
    <phoneticPr fontId="2"/>
  </si>
  <si>
    <t>オカザキ　トウゴ
岡崎　桐吾</t>
    <rPh sb="9" eb="11">
      <t>オカザキ</t>
    </rPh>
    <rPh sb="12" eb="13">
      <t>キリ</t>
    </rPh>
    <rPh sb="13" eb="14">
      <t>ゴ</t>
    </rPh>
    <phoneticPr fontId="2"/>
  </si>
  <si>
    <t>４一７</t>
    <rPh sb="1" eb="2">
      <t>１</t>
    </rPh>
    <phoneticPr fontId="2"/>
  </si>
  <si>
    <t>オオオト　カズト
大本　一翔</t>
    <rPh sb="9" eb="11">
      <t>オオモト</t>
    </rPh>
    <rPh sb="12" eb="13">
      <t>イチ</t>
    </rPh>
    <rPh sb="13" eb="14">
      <t>トブ</t>
    </rPh>
    <phoneticPr fontId="2"/>
  </si>
  <si>
    <t>４一16</t>
    <rPh sb="1" eb="2">
      <t>１</t>
    </rPh>
    <phoneticPr fontId="2"/>
  </si>
  <si>
    <t>ムカイ　シンタ
向井　新汰</t>
    <rPh sb="8" eb="10">
      <t>ムカイ</t>
    </rPh>
    <rPh sb="11" eb="12">
      <t>シン</t>
    </rPh>
    <rPh sb="12" eb="13">
      <t>タ</t>
    </rPh>
    <phoneticPr fontId="2"/>
  </si>
  <si>
    <t>４一19</t>
    <rPh sb="1" eb="2">
      <t>１</t>
    </rPh>
    <phoneticPr fontId="2"/>
  </si>
  <si>
    <t>ヨシダ　アスク
吉田　飛来</t>
    <rPh sb="8" eb="10">
      <t>ヨシダ</t>
    </rPh>
    <rPh sb="11" eb="12">
      <t>ト</t>
    </rPh>
    <rPh sb="12" eb="13">
      <t>ク</t>
    </rPh>
    <phoneticPr fontId="2"/>
  </si>
  <si>
    <t>４一８</t>
    <rPh sb="1" eb="2">
      <t>１</t>
    </rPh>
    <phoneticPr fontId="2"/>
  </si>
  <si>
    <t>ジヌシ　レオ
地主　怜央</t>
    <rPh sb="7" eb="9">
      <t>ジヌシ</t>
    </rPh>
    <rPh sb="10" eb="12">
      <t>レオ</t>
    </rPh>
    <phoneticPr fontId="2"/>
  </si>
  <si>
    <t>４一13</t>
    <rPh sb="1" eb="2">
      <t>１</t>
    </rPh>
    <phoneticPr fontId="2"/>
  </si>
  <si>
    <t>ハヤシ　セイト
林　誠人</t>
    <rPh sb="8" eb="9">
      <t>ハヤシ</t>
    </rPh>
    <rPh sb="10" eb="12">
      <t>マコト</t>
    </rPh>
    <phoneticPr fontId="2"/>
  </si>
  <si>
    <t>４一30</t>
    <rPh sb="1" eb="2">
      <t>１</t>
    </rPh>
    <phoneticPr fontId="2"/>
  </si>
  <si>
    <t>ナカオ　ミサキ
中尾　心咲</t>
    <rPh sb="8" eb="10">
      <t>ナカオ</t>
    </rPh>
    <rPh sb="11" eb="12">
      <t>ココロ</t>
    </rPh>
    <rPh sb="12" eb="13">
      <t>サ</t>
    </rPh>
    <phoneticPr fontId="2"/>
  </si>
  <si>
    <t>４一20</t>
    <rPh sb="1" eb="2">
      <t>１</t>
    </rPh>
    <phoneticPr fontId="2"/>
  </si>
  <si>
    <t>イソダ　サツキ
磯田　彩月</t>
    <rPh sb="8" eb="10">
      <t>イソダ</t>
    </rPh>
    <rPh sb="11" eb="13">
      <t>サツキ</t>
    </rPh>
    <phoneticPr fontId="2"/>
  </si>
  <si>
    <t>４一３</t>
    <rPh sb="1" eb="2">
      <t>１</t>
    </rPh>
    <phoneticPr fontId="2"/>
  </si>
  <si>
    <t>サトムラ　ヒナノ
里村　ひなの</t>
    <rPh sb="9" eb="11">
      <t>サトムラ</t>
    </rPh>
    <phoneticPr fontId="2"/>
  </si>
  <si>
    <t>４一17</t>
    <rPh sb="1" eb="2">
      <t>１</t>
    </rPh>
    <phoneticPr fontId="2"/>
  </si>
  <si>
    <t>マエガワ　ヒナノ
前川　日菜乃</t>
    <rPh sb="9" eb="11">
      <t>マエガワ</t>
    </rPh>
    <rPh sb="12" eb="13">
      <t>ヒ</t>
    </rPh>
    <rPh sb="13" eb="14">
      <t>ナ</t>
    </rPh>
    <rPh sb="14" eb="15">
      <t>ノ</t>
    </rPh>
    <phoneticPr fontId="2"/>
  </si>
  <si>
    <t>４一25</t>
    <rPh sb="1" eb="2">
      <t>１</t>
    </rPh>
    <phoneticPr fontId="2"/>
  </si>
  <si>
    <t>ノグチ　リョウナ
野口　涼奈</t>
    <rPh sb="9" eb="11">
      <t>ノグチ</t>
    </rPh>
    <rPh sb="12" eb="13">
      <t>リョウ</t>
    </rPh>
    <rPh sb="13" eb="14">
      <t>ナ</t>
    </rPh>
    <phoneticPr fontId="2"/>
  </si>
  <si>
    <t>４一４</t>
    <rPh sb="1" eb="2">
      <t>１</t>
    </rPh>
    <phoneticPr fontId="2"/>
  </si>
  <si>
    <t>ナカガワ　ナツキ
中川　菜月</t>
    <rPh sb="9" eb="11">
      <t>ナカガワ</t>
    </rPh>
    <rPh sb="12" eb="14">
      <t>ナツキ</t>
    </rPh>
    <phoneticPr fontId="2"/>
  </si>
  <si>
    <t>４一34</t>
    <rPh sb="1" eb="2">
      <t>１</t>
    </rPh>
    <phoneticPr fontId="2"/>
  </si>
  <si>
    <t>ミウラ　カリン
三浦　花凛</t>
    <rPh sb="8" eb="10">
      <t>ミウラ</t>
    </rPh>
    <rPh sb="11" eb="13">
      <t>カリン</t>
    </rPh>
    <phoneticPr fontId="2"/>
  </si>
  <si>
    <t>国府AT</t>
  </si>
  <si>
    <t>４一22</t>
    <rPh sb="1" eb="2">
      <t>１</t>
    </rPh>
    <phoneticPr fontId="2"/>
  </si>
  <si>
    <t>ヤマジ　リサ
山路　莉沙</t>
    <rPh sb="7" eb="9">
      <t>ヤマジ</t>
    </rPh>
    <rPh sb="10" eb="12">
      <t>リサ</t>
    </rPh>
    <phoneticPr fontId="2"/>
  </si>
  <si>
    <t>４一28</t>
    <rPh sb="1" eb="2">
      <t>１</t>
    </rPh>
    <phoneticPr fontId="2"/>
  </si>
  <si>
    <t>タカハシ　リコ
高橋　りこ</t>
    <rPh sb="8" eb="10">
      <t>タカハシ</t>
    </rPh>
    <phoneticPr fontId="2"/>
  </si>
  <si>
    <t>４一23</t>
    <rPh sb="1" eb="2">
      <t>１</t>
    </rPh>
    <phoneticPr fontId="2"/>
  </si>
  <si>
    <t>ミヤケ　ココ
三宅　瑚子</t>
    <rPh sb="7" eb="9">
      <t>ミヤケ</t>
    </rPh>
    <rPh sb="10" eb="11">
      <t>コ</t>
    </rPh>
    <rPh sb="11" eb="12">
      <t>コ</t>
    </rPh>
    <phoneticPr fontId="2"/>
  </si>
  <si>
    <t>J＆E久居</t>
  </si>
  <si>
    <t>４一14</t>
    <rPh sb="1" eb="2">
      <t>１</t>
    </rPh>
    <phoneticPr fontId="2"/>
  </si>
  <si>
    <t>キタイ　ヒナ
北井　緋七</t>
    <rPh sb="7" eb="9">
      <t>キタイ</t>
    </rPh>
    <rPh sb="10" eb="11">
      <t>ヒ</t>
    </rPh>
    <rPh sb="11" eb="12">
      <t>ナナ</t>
    </rPh>
    <phoneticPr fontId="2"/>
  </si>
  <si>
    <t>４一26</t>
    <rPh sb="1" eb="2">
      <t>１</t>
    </rPh>
    <phoneticPr fontId="2"/>
  </si>
  <si>
    <t>ノグチ　ヒロナ
野口　篤菜</t>
    <rPh sb="8" eb="10">
      <t>ノグチ</t>
    </rPh>
    <rPh sb="11" eb="12">
      <t>アツシ</t>
    </rPh>
    <rPh sb="12" eb="13">
      <t>ナ</t>
    </rPh>
    <phoneticPr fontId="2"/>
  </si>
  <si>
    <t>４一31</t>
    <rPh sb="1" eb="2">
      <t>１</t>
    </rPh>
    <phoneticPr fontId="2"/>
  </si>
  <si>
    <t>イイダ　モモ
飯田　もも</t>
    <rPh sb="7" eb="9">
      <t>イイダ</t>
    </rPh>
    <phoneticPr fontId="2"/>
  </si>
  <si>
    <t>４一12</t>
    <rPh sb="1" eb="2">
      <t>１</t>
    </rPh>
    <phoneticPr fontId="2"/>
  </si>
  <si>
    <t>タバタ　カオル
田畑　馨</t>
    <rPh sb="8" eb="10">
      <t>タバタ</t>
    </rPh>
    <rPh sb="11" eb="12">
      <t>カオル</t>
    </rPh>
    <phoneticPr fontId="2"/>
  </si>
  <si>
    <t>４一33</t>
    <rPh sb="1" eb="2">
      <t>１</t>
    </rPh>
    <phoneticPr fontId="2"/>
  </si>
  <si>
    <t>オクムラ　ココア
奥村　心暖</t>
    <rPh sb="9" eb="11">
      <t>オクムラ</t>
    </rPh>
    <rPh sb="12" eb="13">
      <t>ココロ</t>
    </rPh>
    <rPh sb="13" eb="14">
      <t>アタタ</t>
    </rPh>
    <phoneticPr fontId="2"/>
  </si>
  <si>
    <t>４一24</t>
    <rPh sb="1" eb="2">
      <t>１</t>
    </rPh>
    <phoneticPr fontId="2"/>
  </si>
  <si>
    <t>ヒガシ　ナユ
東　奈優</t>
    <rPh sb="7" eb="8">
      <t>ヒガシ</t>
    </rPh>
    <rPh sb="9" eb="10">
      <t>ナ</t>
    </rPh>
    <rPh sb="10" eb="11">
      <t>ユウ</t>
    </rPh>
    <phoneticPr fontId="2"/>
  </si>
  <si>
    <t>４一21</t>
    <rPh sb="1" eb="2">
      <t>１</t>
    </rPh>
    <phoneticPr fontId="2"/>
  </si>
  <si>
    <t>ノウノ　ハルカ
濃野　晴華</t>
    <rPh sb="8" eb="10">
      <t>ノウノ</t>
    </rPh>
    <rPh sb="11" eb="12">
      <t>ハレ</t>
    </rPh>
    <rPh sb="12" eb="13">
      <t>カ</t>
    </rPh>
    <phoneticPr fontId="2"/>
  </si>
  <si>
    <t>４一32</t>
    <rPh sb="1" eb="2">
      <t>１</t>
    </rPh>
    <phoneticPr fontId="2"/>
  </si>
  <si>
    <t>イノグチ　セナ
井ノ口　世菜</t>
    <rPh sb="8" eb="9">
      <t>イ</t>
    </rPh>
    <rPh sb="10" eb="11">
      <t>グチ</t>
    </rPh>
    <rPh sb="12" eb="13">
      <t>ヨ</t>
    </rPh>
    <rPh sb="13" eb="14">
      <t>ナ</t>
    </rPh>
    <phoneticPr fontId="2"/>
  </si>
  <si>
    <t>豊が丘小学校</t>
  </si>
  <si>
    <t>４一29</t>
    <rPh sb="1" eb="2">
      <t>１</t>
    </rPh>
    <phoneticPr fontId="2"/>
  </si>
  <si>
    <t>キジマ　リン
木嶋　鈴</t>
    <rPh sb="7" eb="9">
      <t>キジマ</t>
    </rPh>
    <rPh sb="10" eb="11">
      <t>スズ</t>
    </rPh>
    <phoneticPr fontId="2"/>
  </si>
  <si>
    <t>16’　ジュニアアスリートフェスティバル　RESULT</t>
    <phoneticPr fontId="9"/>
  </si>
  <si>
    <t>コバヤシ　ハヤト
小林　勇斗</t>
    <phoneticPr fontId="9"/>
  </si>
  <si>
    <t>ニシムラ　ユウゴ
西村　有悟</t>
    <phoneticPr fontId="9"/>
  </si>
  <si>
    <t>タナカ　タクマ
田中　逞真</t>
    <phoneticPr fontId="9"/>
  </si>
  <si>
    <t>オガワ　コタロウ
小川　虎太朗</t>
    <phoneticPr fontId="9"/>
  </si>
  <si>
    <t>デグチ　ライ
出口　来永</t>
    <phoneticPr fontId="9"/>
  </si>
  <si>
    <t>ササキ　ショウゴ
佐々木　翔梧</t>
    <phoneticPr fontId="9"/>
  </si>
  <si>
    <t>モリカワ　テルユキ
森川　輝幸</t>
    <phoneticPr fontId="9"/>
  </si>
  <si>
    <t>ムカイ　ヒナタ
向井　陽汰</t>
    <phoneticPr fontId="9"/>
  </si>
  <si>
    <t>ナカニシ　リヒト
中西　理人</t>
    <phoneticPr fontId="9"/>
  </si>
  <si>
    <t>ナグサ　ソラ
名草　宙</t>
    <phoneticPr fontId="9"/>
  </si>
  <si>
    <t>キノシタ　ソウスケ
木下　創介</t>
    <phoneticPr fontId="9"/>
  </si>
  <si>
    <t>オクヤマ　ジュン
奥山　隼</t>
    <phoneticPr fontId="9"/>
  </si>
  <si>
    <t>ナカムラ　コウスケ
中村　恒介</t>
    <phoneticPr fontId="9"/>
  </si>
  <si>
    <t>マエガワ　イブキ
前川　維吹</t>
    <phoneticPr fontId="9"/>
  </si>
  <si>
    <t>カツイ　アサヒ
勝井　朝陽</t>
    <phoneticPr fontId="9"/>
  </si>
  <si>
    <t>ババ　リュウセイ
馬場　颯星</t>
    <phoneticPr fontId="9"/>
  </si>
  <si>
    <t>ツボヤ　ソウ
坪谷　奏</t>
    <phoneticPr fontId="9"/>
  </si>
  <si>
    <t>オカダ　コウキ
岡田　幸樹</t>
    <phoneticPr fontId="9"/>
  </si>
  <si>
    <t>イタバ　コウシロウ
板羽　恒史郎</t>
    <phoneticPr fontId="9"/>
  </si>
  <si>
    <t>ウエダ　リョウヘイ
上田　涼平</t>
    <phoneticPr fontId="9"/>
  </si>
  <si>
    <t>ヒロセ　ソウマ
廣瀬　聡真</t>
    <phoneticPr fontId="9"/>
  </si>
  <si>
    <t>16’　ジュニアアスリートフェスティバル　RESULT</t>
    <phoneticPr fontId="9"/>
  </si>
  <si>
    <t>５一１</t>
  </si>
  <si>
    <t>５一８</t>
  </si>
  <si>
    <t>５一１５</t>
  </si>
  <si>
    <t>５一２１</t>
  </si>
  <si>
    <t>５一３０</t>
  </si>
  <si>
    <t>５一２</t>
  </si>
  <si>
    <t>５一９</t>
  </si>
  <si>
    <t>５一１６</t>
  </si>
  <si>
    <t>５一５</t>
  </si>
  <si>
    <t>神社魂</t>
  </si>
  <si>
    <t>５一３１</t>
  </si>
  <si>
    <t>５一３</t>
  </si>
  <si>
    <t>５一１２</t>
  </si>
  <si>
    <t>５一１７</t>
  </si>
  <si>
    <t>５一２２</t>
  </si>
  <si>
    <t>藤原陸上クラブ</t>
  </si>
  <si>
    <t>５一３２</t>
  </si>
  <si>
    <t>５一６</t>
  </si>
  <si>
    <t>５一１３</t>
  </si>
  <si>
    <t>５一１９</t>
  </si>
  <si>
    <t>５一２５</t>
  </si>
  <si>
    <t>５一３６</t>
  </si>
  <si>
    <t>５一７</t>
  </si>
  <si>
    <t>５一１４</t>
  </si>
  <si>
    <t>５一２０</t>
  </si>
  <si>
    <t>５一２９</t>
  </si>
  <si>
    <t>５一３７</t>
  </si>
  <si>
    <t>シモムラ　シュウジ
下村　修司</t>
    <phoneticPr fontId="9"/>
  </si>
  <si>
    <t>ヨシオカ　ケンヒ
吉岡　賢飛</t>
    <phoneticPr fontId="9"/>
  </si>
  <si>
    <t>ウラグチ　オウタ
浦口　桜太</t>
    <phoneticPr fontId="9"/>
  </si>
  <si>
    <t>ナカヤマ　リュウ
中山　龍</t>
    <phoneticPr fontId="9"/>
  </si>
  <si>
    <t>ババ　ユウシン
馬場　優臣</t>
    <phoneticPr fontId="9"/>
  </si>
  <si>
    <t>セコ　ユウヤ
世古　優哉</t>
    <phoneticPr fontId="9"/>
  </si>
  <si>
    <t>ツジイ　トキ
逵井　翔貴</t>
    <phoneticPr fontId="9"/>
  </si>
  <si>
    <t>タナカ　シュウゴ
田中　柊冴</t>
    <phoneticPr fontId="9"/>
  </si>
  <si>
    <t>サトムラ　イオリ
里村　伊織</t>
    <phoneticPr fontId="9"/>
  </si>
  <si>
    <t>オクムラ　ソウタ
奥村　宗太</t>
    <phoneticPr fontId="9"/>
  </si>
  <si>
    <t>カシワギ　ジエイ
柏木　慈恵</t>
    <phoneticPr fontId="9"/>
  </si>
  <si>
    <t>シミズ　コウセイ
清水　皇誠</t>
    <phoneticPr fontId="9"/>
  </si>
  <si>
    <t>マエダ　ヒロユキ
前田　大幸</t>
    <phoneticPr fontId="9"/>
  </si>
  <si>
    <t>オカジマ　ヒナタ
岡島　暖太</t>
    <phoneticPr fontId="9"/>
  </si>
  <si>
    <t>ヨシザキ　タイヨウ
吉﨑　太陽</t>
    <phoneticPr fontId="9"/>
  </si>
  <si>
    <t>モリ　カイト
森　開音</t>
    <phoneticPr fontId="9"/>
  </si>
  <si>
    <t>ナカイ　ショウキ
中井　祥貴</t>
    <phoneticPr fontId="9"/>
  </si>
  <si>
    <t>オカダ　カズキ
岡田　和樹</t>
    <phoneticPr fontId="9"/>
  </si>
  <si>
    <t>フクオカ　ユウト
福岡　夢叶</t>
    <phoneticPr fontId="9"/>
  </si>
  <si>
    <t>ウラグチ　チカラ
浦口　力</t>
    <phoneticPr fontId="9"/>
  </si>
  <si>
    <t>ツジ　ソウイチロウ
辻　宗一朗</t>
    <phoneticPr fontId="9"/>
  </si>
  <si>
    <t>タン　シンノスケ
丹　慎之介</t>
    <phoneticPr fontId="9"/>
  </si>
  <si>
    <t>ミズタニ　ジン
水谷　仁</t>
    <phoneticPr fontId="9"/>
  </si>
  <si>
    <t>５一１０</t>
  </si>
  <si>
    <t>５一３３</t>
  </si>
  <si>
    <t>５一２３</t>
  </si>
  <si>
    <t>５一２６</t>
  </si>
  <si>
    <t>５一４</t>
  </si>
  <si>
    <t>５一３５</t>
  </si>
  <si>
    <t>５一１１</t>
  </si>
  <si>
    <t>５一１８</t>
  </si>
  <si>
    <t>５一２４</t>
  </si>
  <si>
    <t>５一２７</t>
  </si>
  <si>
    <t>５一２８</t>
  </si>
  <si>
    <t>５一３４</t>
  </si>
  <si>
    <t>イシダ　レイ
石田　怜</t>
    <phoneticPr fontId="9"/>
  </si>
  <si>
    <t>カクダ　リイシャ
角田　りい沙</t>
    <phoneticPr fontId="9"/>
  </si>
  <si>
    <t>オカダ　サワ
岡田　紗和</t>
    <phoneticPr fontId="9"/>
  </si>
  <si>
    <t>エビハラ　アイコ
海老原　有緯子</t>
    <phoneticPr fontId="9"/>
  </si>
  <si>
    <t>ウエムラ　マオリ
上村　真央吏</t>
    <phoneticPr fontId="9"/>
  </si>
  <si>
    <t>タニグチ　アリサ
谷口　有咲</t>
    <phoneticPr fontId="9"/>
  </si>
  <si>
    <t>ミワ　ヒナ
三輪　ひな</t>
    <phoneticPr fontId="9"/>
  </si>
  <si>
    <t>ナカガワ　マユ
中川　真友</t>
    <phoneticPr fontId="9"/>
  </si>
  <si>
    <t>イトウ　サナ
伊藤　瑳那</t>
    <phoneticPr fontId="9"/>
  </si>
  <si>
    <t>フジワラ　サチ
藤原　禎</t>
    <phoneticPr fontId="9"/>
  </si>
  <si>
    <t>ヨシオカ　マオ
吉岡　万桜</t>
    <phoneticPr fontId="9"/>
  </si>
  <si>
    <t>16’　ジュニアアスリートフェスティバル　RESULT</t>
    <phoneticPr fontId="9"/>
  </si>
  <si>
    <t>６一28</t>
    <rPh sb="1" eb="2">
      <t>１</t>
    </rPh>
    <phoneticPr fontId="3"/>
  </si>
  <si>
    <t>イソワ　ユウト
磯和　優音</t>
    <rPh sb="8" eb="10">
      <t>イソワ</t>
    </rPh>
    <rPh sb="11" eb="12">
      <t>ヤサ</t>
    </rPh>
    <rPh sb="12" eb="13">
      <t>オト</t>
    </rPh>
    <phoneticPr fontId="3"/>
  </si>
  <si>
    <t>６一17</t>
    <rPh sb="1" eb="2">
      <t>１</t>
    </rPh>
    <phoneticPr fontId="3"/>
  </si>
  <si>
    <t>６一56</t>
    <rPh sb="1" eb="2">
      <t>１</t>
    </rPh>
    <phoneticPr fontId="3"/>
  </si>
  <si>
    <t>ナカガワ　リョウト
中川　椋翔</t>
    <rPh sb="10" eb="12">
      <t>ナカガワ</t>
    </rPh>
    <rPh sb="13" eb="14">
      <t>リョウ</t>
    </rPh>
    <rPh sb="14" eb="15">
      <t>トブ</t>
    </rPh>
    <phoneticPr fontId="3"/>
  </si>
  <si>
    <t>６一40</t>
    <rPh sb="1" eb="2">
      <t>１</t>
    </rPh>
    <phoneticPr fontId="3"/>
  </si>
  <si>
    <t>カキウチ　アヤト
垣内　綾人</t>
    <rPh sb="9" eb="11">
      <t>カキウチ</t>
    </rPh>
    <rPh sb="12" eb="13">
      <t>アヤ</t>
    </rPh>
    <rPh sb="13" eb="14">
      <t>ヒト</t>
    </rPh>
    <phoneticPr fontId="3"/>
  </si>
  <si>
    <t>６一65</t>
    <rPh sb="1" eb="2">
      <t>１</t>
    </rPh>
    <phoneticPr fontId="3"/>
  </si>
  <si>
    <t>イソイ　リョウスケ
磯井　亮輔</t>
    <rPh sb="10" eb="12">
      <t>イソイ</t>
    </rPh>
    <rPh sb="13" eb="15">
      <t>リョウスケ</t>
    </rPh>
    <phoneticPr fontId="3"/>
  </si>
  <si>
    <t>６一54</t>
    <rPh sb="1" eb="2">
      <t>１</t>
    </rPh>
    <phoneticPr fontId="3"/>
  </si>
  <si>
    <t>ワカイ　ユウキ
若井　佑樹</t>
    <rPh sb="8" eb="10">
      <t>ワカイ</t>
    </rPh>
    <rPh sb="11" eb="13">
      <t>ユウキ</t>
    </rPh>
    <phoneticPr fontId="3"/>
  </si>
  <si>
    <t>６一２</t>
    <rPh sb="1" eb="2">
      <t>１</t>
    </rPh>
    <phoneticPr fontId="3"/>
  </si>
  <si>
    <t>フルカワ　トウイ
古川　柊依</t>
    <rPh sb="9" eb="11">
      <t>フルカワ</t>
    </rPh>
    <rPh sb="12" eb="13">
      <t>シュウ</t>
    </rPh>
    <rPh sb="13" eb="14">
      <t>イ</t>
    </rPh>
    <phoneticPr fontId="3"/>
  </si>
  <si>
    <t>６一25</t>
    <rPh sb="1" eb="2">
      <t>１</t>
    </rPh>
    <phoneticPr fontId="3"/>
  </si>
  <si>
    <t>マエダ　ナオト
前田　尚音</t>
    <rPh sb="8" eb="10">
      <t>マエダ</t>
    </rPh>
    <rPh sb="11" eb="12">
      <t>ナオ</t>
    </rPh>
    <rPh sb="12" eb="13">
      <t>オト</t>
    </rPh>
    <phoneticPr fontId="3"/>
  </si>
  <si>
    <t>６一30</t>
    <rPh sb="1" eb="2">
      <t>１</t>
    </rPh>
    <phoneticPr fontId="3"/>
  </si>
  <si>
    <t>ミヤモト　ミノリ
宮本　方理</t>
    <rPh sb="9" eb="11">
      <t>ミヤモト</t>
    </rPh>
    <rPh sb="12" eb="13">
      <t>カタ</t>
    </rPh>
    <rPh sb="13" eb="14">
      <t>オサム</t>
    </rPh>
    <phoneticPr fontId="3"/>
  </si>
  <si>
    <t>６一57</t>
    <rPh sb="1" eb="2">
      <t>１</t>
    </rPh>
    <phoneticPr fontId="3"/>
  </si>
  <si>
    <t>コンノ　ショウゴ
紺野　将伍</t>
    <rPh sb="9" eb="11">
      <t>コンノ</t>
    </rPh>
    <rPh sb="12" eb="14">
      <t>ショウゴ</t>
    </rPh>
    <phoneticPr fontId="3"/>
  </si>
  <si>
    <t>６一41</t>
    <rPh sb="1" eb="2">
      <t>１</t>
    </rPh>
    <phoneticPr fontId="3"/>
  </si>
  <si>
    <t>ナカヤマ　ダイチ
中山　大地</t>
    <rPh sb="9" eb="11">
      <t>ナカヤマ</t>
    </rPh>
    <rPh sb="12" eb="14">
      <t>ダイチ</t>
    </rPh>
    <phoneticPr fontId="3"/>
  </si>
  <si>
    <t>６一45</t>
    <rPh sb="1" eb="2">
      <t>１</t>
    </rPh>
    <phoneticPr fontId="3"/>
  </si>
  <si>
    <t>キタニシ　リュウキ
北西　琉暉</t>
    <rPh sb="10" eb="12">
      <t>キタニシ</t>
    </rPh>
    <rPh sb="13" eb="14">
      <t>ル</t>
    </rPh>
    <rPh sb="14" eb="15">
      <t>キ</t>
    </rPh>
    <phoneticPr fontId="3"/>
  </si>
  <si>
    <t>６一43</t>
    <rPh sb="1" eb="2">
      <t>１</t>
    </rPh>
    <phoneticPr fontId="3"/>
  </si>
  <si>
    <t>６一66</t>
    <rPh sb="1" eb="2">
      <t>１</t>
    </rPh>
    <phoneticPr fontId="3"/>
  </si>
  <si>
    <t>ミウラ　ヤマト
三浦　大和</t>
    <rPh sb="8" eb="10">
      <t>ミウラ</t>
    </rPh>
    <rPh sb="11" eb="13">
      <t>ヤマト</t>
    </rPh>
    <phoneticPr fontId="3"/>
  </si>
  <si>
    <t>６一１</t>
    <rPh sb="1" eb="2">
      <t>１</t>
    </rPh>
    <phoneticPr fontId="3"/>
  </si>
  <si>
    <t>チーム松陸</t>
  </si>
  <si>
    <t>６一48</t>
    <rPh sb="1" eb="2">
      <t>１</t>
    </rPh>
    <phoneticPr fontId="3"/>
  </si>
  <si>
    <t>ナカオ　ユウト
中尾　祐翔</t>
    <rPh sb="8" eb="10">
      <t>ナカオ</t>
    </rPh>
    <rPh sb="11" eb="12">
      <t>ユウ</t>
    </rPh>
    <rPh sb="12" eb="13">
      <t>トブ</t>
    </rPh>
    <phoneticPr fontId="3"/>
  </si>
  <si>
    <t>６一46</t>
    <rPh sb="1" eb="2">
      <t>１</t>
    </rPh>
    <phoneticPr fontId="3"/>
  </si>
  <si>
    <t>ヨシオ　コウイチ
吉尾　康一</t>
    <rPh sb="9" eb="11">
      <t>ヨシオ</t>
    </rPh>
    <rPh sb="12" eb="14">
      <t>ヤスカズ</t>
    </rPh>
    <phoneticPr fontId="3"/>
  </si>
  <si>
    <t>６一15</t>
    <rPh sb="1" eb="2">
      <t>１</t>
    </rPh>
    <phoneticPr fontId="3"/>
  </si>
  <si>
    <t>イケガミ　ハル
池上　遥</t>
    <rPh sb="8" eb="10">
      <t>イケガミ</t>
    </rPh>
    <rPh sb="11" eb="12">
      <t>ハル</t>
    </rPh>
    <phoneticPr fontId="3"/>
  </si>
  <si>
    <t>６一36</t>
    <rPh sb="1" eb="2">
      <t>１</t>
    </rPh>
    <phoneticPr fontId="3"/>
  </si>
  <si>
    <t>ナガシマ　ソウマ
長島　爽真</t>
    <rPh sb="9" eb="11">
      <t>ナガシマ</t>
    </rPh>
    <rPh sb="12" eb="13">
      <t>ソウ</t>
    </rPh>
    <rPh sb="13" eb="14">
      <t>シン</t>
    </rPh>
    <phoneticPr fontId="3"/>
  </si>
  <si>
    <t>６一52</t>
    <rPh sb="1" eb="2">
      <t>１</t>
    </rPh>
    <phoneticPr fontId="3"/>
  </si>
  <si>
    <t>サンジキ　ハルト
桟敷　晴斗</t>
    <rPh sb="9" eb="11">
      <t>サンジキ</t>
    </rPh>
    <rPh sb="12" eb="13">
      <t>ハル</t>
    </rPh>
    <rPh sb="13" eb="14">
      <t>ト</t>
    </rPh>
    <phoneticPr fontId="3"/>
  </si>
  <si>
    <t>６一31</t>
    <rPh sb="1" eb="2">
      <t>１</t>
    </rPh>
    <phoneticPr fontId="3"/>
  </si>
  <si>
    <t>ニシオカ　リョウヤ
西岡　諒哉</t>
    <rPh sb="10" eb="12">
      <t>ニシオカ</t>
    </rPh>
    <rPh sb="13" eb="14">
      <t>リョウ</t>
    </rPh>
    <rPh sb="14" eb="15">
      <t>ヤ</t>
    </rPh>
    <phoneticPr fontId="3"/>
  </si>
  <si>
    <t>６一39</t>
    <rPh sb="1" eb="2">
      <t>１</t>
    </rPh>
    <phoneticPr fontId="3"/>
  </si>
  <si>
    <t>ハシモト　ダイキ
橋本　大輝</t>
    <rPh sb="9" eb="11">
      <t>ハシモト</t>
    </rPh>
    <rPh sb="12" eb="14">
      <t>ダイキ</t>
    </rPh>
    <phoneticPr fontId="3"/>
  </si>
  <si>
    <t>６一58</t>
    <rPh sb="1" eb="2">
      <t>１</t>
    </rPh>
    <phoneticPr fontId="3"/>
  </si>
  <si>
    <t>ナカオ　リョウダイ
中尾　凌大</t>
    <rPh sb="10" eb="12">
      <t>ナカオ</t>
    </rPh>
    <rPh sb="13" eb="14">
      <t>リョウ</t>
    </rPh>
    <rPh sb="14" eb="15">
      <t>ダイ</t>
    </rPh>
    <phoneticPr fontId="3"/>
  </si>
  <si>
    <t>６一24</t>
    <rPh sb="1" eb="2">
      <t>１</t>
    </rPh>
    <phoneticPr fontId="3"/>
  </si>
  <si>
    <t>アオキ　ショウセイ
青木　翔聖</t>
    <rPh sb="10" eb="12">
      <t>アオキ</t>
    </rPh>
    <rPh sb="13" eb="14">
      <t>トブ</t>
    </rPh>
    <rPh sb="14" eb="15">
      <t>セイ</t>
    </rPh>
    <phoneticPr fontId="3"/>
  </si>
  <si>
    <t>６一64</t>
    <rPh sb="1" eb="2">
      <t>１</t>
    </rPh>
    <phoneticPr fontId="3"/>
  </si>
  <si>
    <t>６一53</t>
    <rPh sb="1" eb="2">
      <t>１</t>
    </rPh>
    <phoneticPr fontId="3"/>
  </si>
  <si>
    <t>フジタ　ケイタ
藤田　圭太</t>
    <rPh sb="8" eb="10">
      <t>フジタ</t>
    </rPh>
    <rPh sb="11" eb="13">
      <t>ケイタ</t>
    </rPh>
    <phoneticPr fontId="3"/>
  </si>
  <si>
    <t>６一３</t>
    <rPh sb="1" eb="2">
      <t>１</t>
    </rPh>
    <phoneticPr fontId="3"/>
  </si>
  <si>
    <t>６一27</t>
    <rPh sb="1" eb="2">
      <t>１</t>
    </rPh>
    <phoneticPr fontId="3"/>
  </si>
  <si>
    <t>ヤノ　シモン
矢野　詩紋</t>
    <rPh sb="7" eb="9">
      <t>ヤノ</t>
    </rPh>
    <rPh sb="10" eb="11">
      <t>シ</t>
    </rPh>
    <rPh sb="11" eb="12">
      <t>モン</t>
    </rPh>
    <phoneticPr fontId="3"/>
  </si>
  <si>
    <t>６一51</t>
    <rPh sb="1" eb="2">
      <t>１</t>
    </rPh>
    <phoneticPr fontId="3"/>
  </si>
  <si>
    <t>ニシダ　ユウト
西田　裕翔</t>
    <rPh sb="8" eb="10">
      <t>ニシダ</t>
    </rPh>
    <rPh sb="11" eb="12">
      <t>ユウ</t>
    </rPh>
    <rPh sb="12" eb="13">
      <t>トブ</t>
    </rPh>
    <phoneticPr fontId="3"/>
  </si>
  <si>
    <t>６一26</t>
    <rPh sb="1" eb="2">
      <t>１</t>
    </rPh>
    <phoneticPr fontId="3"/>
  </si>
  <si>
    <t>ハヤシ　カイト
林　海翔</t>
    <rPh sb="8" eb="9">
      <t>ハヤシ</t>
    </rPh>
    <rPh sb="10" eb="11">
      <t>ウミ</t>
    </rPh>
    <rPh sb="11" eb="12">
      <t>トブ</t>
    </rPh>
    <phoneticPr fontId="3"/>
  </si>
  <si>
    <t>６一18</t>
    <rPh sb="1" eb="2">
      <t>１</t>
    </rPh>
    <phoneticPr fontId="3"/>
  </si>
  <si>
    <t>モトオリ　ユウマ
本居　侑馬</t>
    <rPh sb="9" eb="11">
      <t>モトオリ</t>
    </rPh>
    <rPh sb="12" eb="14">
      <t>ユウマ</t>
    </rPh>
    <phoneticPr fontId="3"/>
  </si>
  <si>
    <t>６一44</t>
    <rPh sb="1" eb="2">
      <t>１</t>
    </rPh>
    <phoneticPr fontId="3"/>
  </si>
  <si>
    <t>オオノ　コウセイ
大野　煌星</t>
    <rPh sb="9" eb="11">
      <t>オオノ</t>
    </rPh>
    <rPh sb="12" eb="13">
      <t>コウ</t>
    </rPh>
    <rPh sb="13" eb="14">
      <t>ホシ</t>
    </rPh>
    <phoneticPr fontId="3"/>
  </si>
  <si>
    <t>６一16</t>
    <rPh sb="1" eb="2">
      <t>１</t>
    </rPh>
    <phoneticPr fontId="3"/>
  </si>
  <si>
    <t>マツダ　アキト
松田　爽大</t>
    <rPh sb="8" eb="10">
      <t>マツダ</t>
    </rPh>
    <rPh sb="11" eb="12">
      <t>ソウ</t>
    </rPh>
    <rPh sb="12" eb="13">
      <t>オオ</t>
    </rPh>
    <phoneticPr fontId="3"/>
  </si>
  <si>
    <t>６一29</t>
    <rPh sb="1" eb="2">
      <t>１</t>
    </rPh>
    <phoneticPr fontId="3"/>
  </si>
  <si>
    <t>６一42</t>
    <rPh sb="1" eb="2">
      <t>１</t>
    </rPh>
    <phoneticPr fontId="3"/>
  </si>
  <si>
    <t>カツイ　ヨウダイ
勝井　陽大</t>
    <rPh sb="9" eb="11">
      <t>カツイ</t>
    </rPh>
    <rPh sb="12" eb="14">
      <t>ヨウダイ</t>
    </rPh>
    <phoneticPr fontId="3"/>
  </si>
  <si>
    <t>６一67</t>
    <rPh sb="1" eb="2">
      <t>１</t>
    </rPh>
    <phoneticPr fontId="3"/>
  </si>
  <si>
    <t>オクムラ　ユメカ
奥村　夢佳</t>
    <rPh sb="9" eb="11">
      <t>オクムラ</t>
    </rPh>
    <rPh sb="12" eb="14">
      <t>ユメカ</t>
    </rPh>
    <phoneticPr fontId="3"/>
  </si>
  <si>
    <r>
      <rPr>
        <sz val="10"/>
        <rFont val="ＭＳ Ｐゴシック"/>
        <family val="3"/>
        <charset val="128"/>
      </rPr>
      <t>フクオカ　ケンショウ</t>
    </r>
    <r>
      <rPr>
        <sz val="11"/>
        <rFont val="ＭＳ Ｐゴシック"/>
        <family val="3"/>
        <charset val="128"/>
      </rPr>
      <t xml:space="preserve">
福岡　健匠</t>
    </r>
    <rPh sb="11" eb="13">
      <t>フクオカ</t>
    </rPh>
    <rPh sb="14" eb="15">
      <t>ケン</t>
    </rPh>
    <rPh sb="15" eb="16">
      <t>タクミ</t>
    </rPh>
    <phoneticPr fontId="3"/>
  </si>
  <si>
    <t>アラキ　ゼンタ
荒木　前汰</t>
    <rPh sb="8" eb="10">
      <t>アラキ</t>
    </rPh>
    <rPh sb="11" eb="12">
      <t>マエ</t>
    </rPh>
    <rPh sb="12" eb="13">
      <t>タ</t>
    </rPh>
    <phoneticPr fontId="3"/>
  </si>
  <si>
    <r>
      <rPr>
        <sz val="10"/>
        <rFont val="ＭＳ Ｐゴシック"/>
        <family val="3"/>
        <charset val="128"/>
      </rPr>
      <t>ミヤタ　コウイチロウ</t>
    </r>
    <r>
      <rPr>
        <sz val="11"/>
        <rFont val="ＭＳ Ｐゴシック"/>
        <family val="3"/>
        <charset val="128"/>
      </rPr>
      <t xml:space="preserve">
宮田　光一郎</t>
    </r>
    <rPh sb="11" eb="13">
      <t>ミヤタ</t>
    </rPh>
    <rPh sb="14" eb="17">
      <t>コウイチロウ</t>
    </rPh>
    <phoneticPr fontId="3"/>
  </si>
  <si>
    <t>６一33</t>
  </si>
  <si>
    <t>イトウ　サヤ
伊藤　沙耶</t>
    <rPh sb="7" eb="9">
      <t>イトウ</t>
    </rPh>
    <rPh sb="10" eb="12">
      <t>サヤ</t>
    </rPh>
    <phoneticPr fontId="3"/>
  </si>
  <si>
    <t>６一12</t>
  </si>
  <si>
    <t>コバヤシ　レナ
小林　玲那</t>
    <rPh sb="8" eb="10">
      <t>コバヤシ</t>
    </rPh>
    <rPh sb="11" eb="12">
      <t>レイ</t>
    </rPh>
    <rPh sb="12" eb="13">
      <t>ナ</t>
    </rPh>
    <phoneticPr fontId="3"/>
  </si>
  <si>
    <t>６一４</t>
  </si>
  <si>
    <t>オオカド　サチ
大門　さち</t>
    <rPh sb="8" eb="10">
      <t>オオカド</t>
    </rPh>
    <phoneticPr fontId="3"/>
  </si>
  <si>
    <t>６一55</t>
  </si>
  <si>
    <t>タネムラ　ヒナ
種村　陽菜</t>
    <rPh sb="8" eb="10">
      <t>タネムラ</t>
    </rPh>
    <rPh sb="11" eb="13">
      <t>ヒナ</t>
    </rPh>
    <phoneticPr fontId="3"/>
  </si>
  <si>
    <t>６一50</t>
  </si>
  <si>
    <t>コンドウ　リョウ
近藤　伶</t>
    <rPh sb="9" eb="11">
      <t>コンドウ</t>
    </rPh>
    <rPh sb="12" eb="13">
      <t>レイ</t>
    </rPh>
    <phoneticPr fontId="3"/>
  </si>
  <si>
    <t>６一19</t>
  </si>
  <si>
    <t>オカザキ　ココネ
岡崎　木々音</t>
    <rPh sb="9" eb="11">
      <t>オカザキ</t>
    </rPh>
    <rPh sb="12" eb="14">
      <t>キギ</t>
    </rPh>
    <rPh sb="14" eb="15">
      <t>オト</t>
    </rPh>
    <phoneticPr fontId="3"/>
  </si>
  <si>
    <t>６一13</t>
    <rPh sb="1" eb="2">
      <t>１</t>
    </rPh>
    <phoneticPr fontId="3"/>
  </si>
  <si>
    <t>セコ　ユキハ
世古　幸葉</t>
    <rPh sb="7" eb="9">
      <t>セコ</t>
    </rPh>
    <rPh sb="10" eb="11">
      <t>シアワ</t>
    </rPh>
    <rPh sb="11" eb="12">
      <t>ハ</t>
    </rPh>
    <phoneticPr fontId="3"/>
  </si>
  <si>
    <t>６一47</t>
    <rPh sb="1" eb="2">
      <t>１</t>
    </rPh>
    <phoneticPr fontId="3"/>
  </si>
  <si>
    <t>アトダ　サヤ
跡田　紗也</t>
    <rPh sb="7" eb="9">
      <t>アトダ</t>
    </rPh>
    <rPh sb="10" eb="11">
      <t>サ</t>
    </rPh>
    <rPh sb="11" eb="12">
      <t>ヤ</t>
    </rPh>
    <phoneticPr fontId="3"/>
  </si>
  <si>
    <t>６一21</t>
    <rPh sb="1" eb="2">
      <t>１</t>
    </rPh>
    <phoneticPr fontId="3"/>
  </si>
  <si>
    <t>フルカワ　マナカ
古川　愛佳</t>
    <rPh sb="9" eb="11">
      <t>フルカワ</t>
    </rPh>
    <rPh sb="12" eb="14">
      <t>マナカ</t>
    </rPh>
    <phoneticPr fontId="3"/>
  </si>
  <si>
    <t>６一60</t>
    <rPh sb="1" eb="2">
      <t>１</t>
    </rPh>
    <phoneticPr fontId="3"/>
  </si>
  <si>
    <t>ウエナガ　マユコ
上永　真友子</t>
    <rPh sb="9" eb="11">
      <t>ウエナガ</t>
    </rPh>
    <rPh sb="12" eb="13">
      <t>シン</t>
    </rPh>
    <rPh sb="13" eb="14">
      <t>ユウ</t>
    </rPh>
    <rPh sb="14" eb="15">
      <t>コ</t>
    </rPh>
    <phoneticPr fontId="3"/>
  </si>
  <si>
    <t>６一32</t>
    <rPh sb="1" eb="2">
      <t>１</t>
    </rPh>
    <phoneticPr fontId="3"/>
  </si>
  <si>
    <t>カワグチ　サヤ
川口　紗耶</t>
    <rPh sb="8" eb="10">
      <t>カワグチ</t>
    </rPh>
    <rPh sb="11" eb="12">
      <t>サ</t>
    </rPh>
    <rPh sb="12" eb="13">
      <t>ヤ</t>
    </rPh>
    <phoneticPr fontId="3"/>
  </si>
  <si>
    <t>６一５</t>
    <rPh sb="1" eb="2">
      <t>１</t>
    </rPh>
    <phoneticPr fontId="3"/>
  </si>
  <si>
    <t>キヨハシ　ナギサ
清橋　渚</t>
    <rPh sb="9" eb="11">
      <t>キヨハシ</t>
    </rPh>
    <rPh sb="12" eb="13">
      <t>ナギサ</t>
    </rPh>
    <phoneticPr fontId="3"/>
  </si>
  <si>
    <t>６一６</t>
    <rPh sb="1" eb="2">
      <t>１</t>
    </rPh>
    <phoneticPr fontId="3"/>
  </si>
  <si>
    <t>クスキ　シエ
楠木　想詠</t>
    <rPh sb="7" eb="9">
      <t>クスキ</t>
    </rPh>
    <rPh sb="10" eb="11">
      <t>オモ</t>
    </rPh>
    <rPh sb="11" eb="12">
      <t>ヨ</t>
    </rPh>
    <phoneticPr fontId="3"/>
  </si>
  <si>
    <t>６一49</t>
    <rPh sb="1" eb="2">
      <t>１</t>
    </rPh>
    <phoneticPr fontId="3"/>
  </si>
  <si>
    <t>シミズ　ミナミ
清水　見七海</t>
    <rPh sb="8" eb="10">
      <t>シミズ</t>
    </rPh>
    <rPh sb="11" eb="12">
      <t>ミ</t>
    </rPh>
    <rPh sb="12" eb="13">
      <t>ナナ</t>
    </rPh>
    <rPh sb="13" eb="14">
      <t>ウミ</t>
    </rPh>
    <phoneticPr fontId="3"/>
  </si>
  <si>
    <t>６一20</t>
    <rPh sb="1" eb="2">
      <t>１</t>
    </rPh>
    <phoneticPr fontId="3"/>
  </si>
  <si>
    <t>６一62</t>
    <rPh sb="1" eb="2">
      <t>１</t>
    </rPh>
    <phoneticPr fontId="3"/>
  </si>
  <si>
    <t>イノグチ　ヒナタ
井ノ口　日菜多</t>
    <rPh sb="9" eb="10">
      <t>イ</t>
    </rPh>
    <rPh sb="11" eb="12">
      <t>グチ</t>
    </rPh>
    <rPh sb="13" eb="14">
      <t>ヒ</t>
    </rPh>
    <rPh sb="14" eb="15">
      <t>ナ</t>
    </rPh>
    <rPh sb="15" eb="16">
      <t>タ</t>
    </rPh>
    <phoneticPr fontId="3"/>
  </si>
  <si>
    <t>６一61</t>
    <rPh sb="1" eb="2">
      <t>１</t>
    </rPh>
    <phoneticPr fontId="3"/>
  </si>
  <si>
    <t>コバヤシ　ミナコ
小林　美菜子</t>
    <rPh sb="9" eb="11">
      <t>コバヤシ</t>
    </rPh>
    <rPh sb="12" eb="13">
      <t>ミ</t>
    </rPh>
    <rPh sb="13" eb="14">
      <t>ナ</t>
    </rPh>
    <rPh sb="14" eb="15">
      <t>コ</t>
    </rPh>
    <phoneticPr fontId="3"/>
  </si>
  <si>
    <t>６一７</t>
    <rPh sb="1" eb="2">
      <t>１</t>
    </rPh>
    <phoneticPr fontId="3"/>
  </si>
  <si>
    <t>ササキ　アイ
佐々木　愛</t>
    <rPh sb="7" eb="10">
      <t>ササキ</t>
    </rPh>
    <rPh sb="11" eb="12">
      <t>アイ</t>
    </rPh>
    <phoneticPr fontId="3"/>
  </si>
  <si>
    <t>６一14</t>
    <rPh sb="1" eb="2">
      <t>１</t>
    </rPh>
    <phoneticPr fontId="3"/>
  </si>
  <si>
    <t>セコ　アヤハ
世古　綾葉</t>
    <rPh sb="7" eb="9">
      <t>セコ</t>
    </rPh>
    <rPh sb="10" eb="11">
      <t>アヤ</t>
    </rPh>
    <rPh sb="11" eb="12">
      <t>ハ</t>
    </rPh>
    <phoneticPr fontId="3"/>
  </si>
  <si>
    <t>６一38</t>
    <rPh sb="1" eb="2">
      <t>１</t>
    </rPh>
    <phoneticPr fontId="3"/>
  </si>
  <si>
    <t>マエガワ　ユウナ
前川　優奈</t>
    <rPh sb="9" eb="11">
      <t>マエガワ</t>
    </rPh>
    <rPh sb="12" eb="14">
      <t>ユウナ</t>
    </rPh>
    <phoneticPr fontId="3"/>
  </si>
  <si>
    <t>６一63</t>
    <rPh sb="1" eb="2">
      <t>１</t>
    </rPh>
    <phoneticPr fontId="3"/>
  </si>
  <si>
    <t>ヤマモト　レイア
山本　怜亜</t>
    <rPh sb="9" eb="11">
      <t>ヤマモト</t>
    </rPh>
    <rPh sb="12" eb="13">
      <t>レイ</t>
    </rPh>
    <rPh sb="13" eb="14">
      <t>ア</t>
    </rPh>
    <phoneticPr fontId="3"/>
  </si>
  <si>
    <t>６一37</t>
    <rPh sb="1" eb="2">
      <t>１</t>
    </rPh>
    <phoneticPr fontId="3"/>
  </si>
  <si>
    <t>ショウジ　マナミ
正司　愛実</t>
    <rPh sb="9" eb="11">
      <t>ショウジ</t>
    </rPh>
    <rPh sb="12" eb="14">
      <t>マナミ</t>
    </rPh>
    <phoneticPr fontId="3"/>
  </si>
  <si>
    <t>６一23</t>
    <rPh sb="1" eb="2">
      <t>１</t>
    </rPh>
    <phoneticPr fontId="3"/>
  </si>
  <si>
    <t>タカヤマ　ノア
高山　能愛</t>
    <rPh sb="8" eb="10">
      <t>タカヤマ</t>
    </rPh>
    <rPh sb="11" eb="12">
      <t>ノウ</t>
    </rPh>
    <rPh sb="12" eb="13">
      <t>アイ</t>
    </rPh>
    <phoneticPr fontId="3"/>
  </si>
  <si>
    <t>６一８</t>
    <rPh sb="1" eb="2">
      <t>１</t>
    </rPh>
    <phoneticPr fontId="3"/>
  </si>
  <si>
    <t>ドイ　ナツミ
土井　なつみ</t>
    <rPh sb="7" eb="9">
      <t>ドイ</t>
    </rPh>
    <phoneticPr fontId="3"/>
  </si>
  <si>
    <t>６一35</t>
    <rPh sb="1" eb="2">
      <t>１</t>
    </rPh>
    <phoneticPr fontId="3"/>
  </si>
  <si>
    <t>キタイ　ツキノ
北井　月乃</t>
    <rPh sb="8" eb="10">
      <t>キタイ</t>
    </rPh>
    <rPh sb="11" eb="12">
      <t>ツキ</t>
    </rPh>
    <rPh sb="12" eb="13">
      <t>ノ</t>
    </rPh>
    <phoneticPr fontId="3"/>
  </si>
  <si>
    <t>６一11</t>
    <rPh sb="1" eb="2">
      <t>１</t>
    </rPh>
    <phoneticPr fontId="3"/>
  </si>
  <si>
    <t>コイケ　ミサキ
小池　実咲</t>
    <rPh sb="8" eb="10">
      <t>コイケ</t>
    </rPh>
    <rPh sb="11" eb="12">
      <t>ミ</t>
    </rPh>
    <rPh sb="12" eb="13">
      <t>サ</t>
    </rPh>
    <phoneticPr fontId="3"/>
  </si>
  <si>
    <t>６一22</t>
    <rPh sb="1" eb="2">
      <t>１</t>
    </rPh>
    <phoneticPr fontId="3"/>
  </si>
  <si>
    <t>ヤマサキ　セツカ
山嵜　雪花</t>
    <rPh sb="9" eb="11">
      <t>ヤマサキ</t>
    </rPh>
    <rPh sb="12" eb="13">
      <t>ユキ</t>
    </rPh>
    <rPh sb="13" eb="14">
      <t>ハナ</t>
    </rPh>
    <phoneticPr fontId="3"/>
  </si>
  <si>
    <t>６一10</t>
    <rPh sb="1" eb="2">
      <t>１</t>
    </rPh>
    <phoneticPr fontId="3"/>
  </si>
  <si>
    <t>アキタ　トキホ
明田　季歩</t>
    <rPh sb="8" eb="10">
      <t>アキタ</t>
    </rPh>
    <rPh sb="11" eb="12">
      <t>キ</t>
    </rPh>
    <rPh sb="12" eb="13">
      <t>アユミ</t>
    </rPh>
    <phoneticPr fontId="3"/>
  </si>
  <si>
    <t>６一９</t>
    <rPh sb="1" eb="2">
      <t>１</t>
    </rPh>
    <phoneticPr fontId="3"/>
  </si>
  <si>
    <t>ヨシカワ　ナツキ
吉川　菜津季</t>
    <rPh sb="9" eb="11">
      <t>ヨシカワ</t>
    </rPh>
    <rPh sb="12" eb="14">
      <t>ナツ</t>
    </rPh>
    <rPh sb="14" eb="15">
      <t>キ</t>
    </rPh>
    <phoneticPr fontId="3"/>
  </si>
  <si>
    <t>６一59</t>
    <rPh sb="1" eb="2">
      <t>１</t>
    </rPh>
    <phoneticPr fontId="3"/>
  </si>
  <si>
    <t>カサイ　ユメ
笠井　柚芽</t>
    <rPh sb="7" eb="9">
      <t>カサイ</t>
    </rPh>
    <rPh sb="10" eb="11">
      <t>ユズ</t>
    </rPh>
    <rPh sb="11" eb="12">
      <t>メ</t>
    </rPh>
    <phoneticPr fontId="3"/>
  </si>
  <si>
    <t>オオムラ　イチカ
大村　一華</t>
    <rPh sb="9" eb="11">
      <t>オオムラ</t>
    </rPh>
    <rPh sb="12" eb="13">
      <t>イチ</t>
    </rPh>
    <rPh sb="13" eb="14">
      <t>カ</t>
    </rPh>
    <phoneticPr fontId="3"/>
  </si>
  <si>
    <t>ナカガイト　マヒロ
中垣内　万尋</t>
    <phoneticPr fontId="9"/>
  </si>
  <si>
    <t>コバヤシ　レイナ
小林　澪奈</t>
    <phoneticPr fontId="9"/>
  </si>
  <si>
    <t>オオタ　カナ
太田　佳那</t>
    <phoneticPr fontId="9"/>
  </si>
  <si>
    <t>ヨシダ　フタバ
吉田　双葉</t>
    <phoneticPr fontId="9"/>
  </si>
  <si>
    <t>ワカバヤシ　ナナミ
若林　菜々美</t>
    <phoneticPr fontId="9"/>
  </si>
  <si>
    <t>マチイ　ミユ
町井　心優</t>
    <phoneticPr fontId="9"/>
  </si>
  <si>
    <t>セコ　マヒロ
世古　万寛</t>
    <phoneticPr fontId="9"/>
  </si>
  <si>
    <t>フカダ　サラ
深田　紗良</t>
    <phoneticPr fontId="9"/>
  </si>
  <si>
    <t>ヨシザキ　エナ
吉﨑　永夏</t>
    <phoneticPr fontId="9"/>
  </si>
  <si>
    <t>ミワ　ハナ
三輪　はな</t>
    <phoneticPr fontId="9"/>
  </si>
  <si>
    <t>タマムラ　ワカナ
玉村　和奏</t>
    <phoneticPr fontId="9"/>
  </si>
  <si>
    <t>ヤマグチ　ユウヒ
山口　優姫</t>
    <phoneticPr fontId="9"/>
  </si>
  <si>
    <t>ハマグチ　マイ
濱口　眞衣</t>
    <phoneticPr fontId="9"/>
  </si>
  <si>
    <t>マツダ　リオ
松田　凛汐</t>
    <phoneticPr fontId="9"/>
  </si>
  <si>
    <t>ヨシオカ　チサキ
吉岡　芽咲</t>
    <phoneticPr fontId="9"/>
  </si>
  <si>
    <t>イナバ　ヒロ
稲葉　比呂</t>
    <phoneticPr fontId="9"/>
  </si>
  <si>
    <t>1-1</t>
  </si>
  <si>
    <t>カトウ　マイト
加藤　磨人</t>
    <rPh sb="8" eb="10">
      <t>カトウ</t>
    </rPh>
    <rPh sb="11" eb="12">
      <t>ミガ</t>
    </rPh>
    <rPh sb="12" eb="13">
      <t>ヒト</t>
    </rPh>
    <phoneticPr fontId="6"/>
  </si>
  <si>
    <t>Ｊ＆Ｅ久居</t>
    <rPh sb="3" eb="5">
      <t>ヒサイ</t>
    </rPh>
    <phoneticPr fontId="6"/>
  </si>
  <si>
    <t>1-2</t>
  </si>
  <si>
    <t>キノシタ　ﾕｳｺﾞ
木下　友護</t>
    <rPh sb="10" eb="12">
      <t>キノシタ</t>
    </rPh>
    <rPh sb="13" eb="14">
      <t>ユウ</t>
    </rPh>
    <phoneticPr fontId="6"/>
  </si>
  <si>
    <t>大台陸上クラブ</t>
    <rPh sb="0" eb="2">
      <t>オオダイ</t>
    </rPh>
    <rPh sb="2" eb="4">
      <t>リクジョウ</t>
    </rPh>
    <phoneticPr fontId="6"/>
  </si>
  <si>
    <t>1-3</t>
  </si>
  <si>
    <t>1-4</t>
  </si>
  <si>
    <t>シバタ　マキ
柴田　真妃</t>
    <rPh sb="7" eb="9">
      <t>シバタ</t>
    </rPh>
    <rPh sb="10" eb="11">
      <t>マコト</t>
    </rPh>
    <rPh sb="11" eb="12">
      <t>キサキ</t>
    </rPh>
    <phoneticPr fontId="6"/>
  </si>
  <si>
    <t>附属小学校</t>
    <rPh sb="0" eb="2">
      <t>フゾク</t>
    </rPh>
    <rPh sb="2" eb="5">
      <t>ショウガッコウ</t>
    </rPh>
    <phoneticPr fontId="6"/>
  </si>
  <si>
    <t>１年生男女</t>
    <rPh sb="1" eb="2">
      <t>ネン</t>
    </rPh>
    <rPh sb="2" eb="3">
      <t>セイ</t>
    </rPh>
    <rPh sb="3" eb="5">
      <t>ダンジョ</t>
    </rPh>
    <phoneticPr fontId="9"/>
  </si>
  <si>
    <t>2-1</t>
  </si>
  <si>
    <t>オオモト　ヒロト
大本　滉仁　</t>
    <rPh sb="9" eb="11">
      <t>オオモト</t>
    </rPh>
    <phoneticPr fontId="6"/>
  </si>
  <si>
    <t>多気ＲＣＫ</t>
    <rPh sb="0" eb="2">
      <t>タキ</t>
    </rPh>
    <phoneticPr fontId="6"/>
  </si>
  <si>
    <t>2-2</t>
  </si>
  <si>
    <t>ナカデ　トモフミ
中出　智文</t>
    <rPh sb="9" eb="11">
      <t>ナカデ</t>
    </rPh>
    <rPh sb="12" eb="14">
      <t>トモフミ</t>
    </rPh>
    <phoneticPr fontId="6"/>
  </si>
  <si>
    <t>2-3</t>
  </si>
  <si>
    <t>松阪走塾</t>
    <rPh sb="0" eb="2">
      <t>マツサカ</t>
    </rPh>
    <rPh sb="2" eb="3">
      <t>ハシ</t>
    </rPh>
    <rPh sb="3" eb="4">
      <t>ジュク</t>
    </rPh>
    <phoneticPr fontId="6"/>
  </si>
  <si>
    <t>2-4</t>
  </si>
  <si>
    <t>ハシモト　ヤマト
橋本　大和</t>
    <rPh sb="9" eb="11">
      <t>ハシモト</t>
    </rPh>
    <rPh sb="12" eb="14">
      <t>ヤマト</t>
    </rPh>
    <phoneticPr fontId="6"/>
  </si>
  <si>
    <t>橋南スポーツクラブ</t>
    <rPh sb="0" eb="1">
      <t>ハシ</t>
    </rPh>
    <rPh sb="1" eb="2">
      <t>ナン</t>
    </rPh>
    <phoneticPr fontId="6"/>
  </si>
  <si>
    <t>2-5</t>
  </si>
  <si>
    <t>2-6</t>
  </si>
  <si>
    <t>マエガワ　カズト
前川　一翔</t>
    <phoneticPr fontId="9"/>
  </si>
  <si>
    <t>ナカオ　ハルカ
中尾　悠花</t>
    <phoneticPr fontId="9"/>
  </si>
  <si>
    <t>ナカオ　モエカ
中尾　萌花</t>
    <phoneticPr fontId="9"/>
  </si>
  <si>
    <t>２年生男女</t>
    <rPh sb="1" eb="2">
      <t>ネン</t>
    </rPh>
    <rPh sb="2" eb="3">
      <t>セイ</t>
    </rPh>
    <rPh sb="3" eb="5">
      <t>ダンジョ</t>
    </rPh>
    <phoneticPr fontId="9"/>
  </si>
  <si>
    <t>３年生男女</t>
    <rPh sb="1" eb="2">
      <t>ネン</t>
    </rPh>
    <rPh sb="2" eb="3">
      <t>セイ</t>
    </rPh>
    <rPh sb="3" eb="5">
      <t>ダンジョ</t>
    </rPh>
    <phoneticPr fontId="9"/>
  </si>
  <si>
    <t>３－４</t>
  </si>
  <si>
    <t>オオニシ　アユ
大西　あゆ</t>
    <rPh sb="8" eb="10">
      <t>オオニシ</t>
    </rPh>
    <phoneticPr fontId="6"/>
  </si>
  <si>
    <t>３－５</t>
  </si>
  <si>
    <t>カナマル　トモキ
金丸　智樹</t>
    <rPh sb="9" eb="11">
      <t>カナマル</t>
    </rPh>
    <rPh sb="12" eb="14">
      <t>トモキ</t>
    </rPh>
    <phoneticPr fontId="6"/>
  </si>
  <si>
    <t>一志Beast</t>
    <rPh sb="0" eb="2">
      <t>イチシ</t>
    </rPh>
    <phoneticPr fontId="6"/>
  </si>
  <si>
    <t>5-2</t>
  </si>
  <si>
    <t>セコ　ユウヤ
世古　優哉</t>
    <rPh sb="7" eb="9">
      <t>セコ</t>
    </rPh>
    <rPh sb="10" eb="11">
      <t>ユウ</t>
    </rPh>
    <rPh sb="11" eb="12">
      <t>ヤ</t>
    </rPh>
    <phoneticPr fontId="6"/>
  </si>
  <si>
    <t>厚生ＡＣ</t>
    <rPh sb="0" eb="2">
      <t>コウセイ</t>
    </rPh>
    <phoneticPr fontId="6"/>
  </si>
  <si>
    <t>5-6</t>
  </si>
  <si>
    <t>5-7</t>
  </si>
  <si>
    <t>フクオカ　ユウト
福岡　夢叶　</t>
    <rPh sb="9" eb="11">
      <t>フクオカ</t>
    </rPh>
    <phoneticPr fontId="6"/>
  </si>
  <si>
    <t>5-8</t>
  </si>
  <si>
    <t>5-9</t>
  </si>
  <si>
    <t>5-13</t>
  </si>
  <si>
    <t>志摩陸上クラブ</t>
    <rPh sb="0" eb="2">
      <t>シマ</t>
    </rPh>
    <rPh sb="2" eb="4">
      <t>リクジョウ</t>
    </rPh>
    <phoneticPr fontId="6"/>
  </si>
  <si>
    <t>5-16</t>
  </si>
  <si>
    <t>タナカ　シュウゴ
田中　柊冴　</t>
    <rPh sb="9" eb="11">
      <t>タナカ</t>
    </rPh>
    <phoneticPr fontId="6"/>
  </si>
  <si>
    <t>5-19</t>
  </si>
  <si>
    <t>モリ　カイト
森　開音　</t>
    <rPh sb="7" eb="8">
      <t>モリ</t>
    </rPh>
    <phoneticPr fontId="6"/>
  </si>
  <si>
    <t>橋南陸上クラブ</t>
    <rPh sb="0" eb="1">
      <t>ハシ</t>
    </rPh>
    <rPh sb="1" eb="2">
      <t>ナン</t>
    </rPh>
    <rPh sb="2" eb="4">
      <t>リクジョウ</t>
    </rPh>
    <phoneticPr fontId="6"/>
  </si>
  <si>
    <t>5-25</t>
  </si>
  <si>
    <t>ナカイ　ショウキ
中井　祥貴</t>
    <rPh sb="9" eb="11">
      <t>ナカイ</t>
    </rPh>
    <phoneticPr fontId="6"/>
  </si>
  <si>
    <t>玉城陸上クラブ</t>
    <rPh sb="0" eb="2">
      <t>タマシロ</t>
    </rPh>
    <rPh sb="2" eb="4">
      <t>リクジョウ</t>
    </rPh>
    <phoneticPr fontId="6"/>
  </si>
  <si>
    <t>5-30</t>
  </si>
  <si>
    <t>ババ　ユウシン
馬場　優臣</t>
    <rPh sb="8" eb="10">
      <t>ババ</t>
    </rPh>
    <phoneticPr fontId="6"/>
  </si>
  <si>
    <t>5-36</t>
  </si>
  <si>
    <t>オカダ　カズキ
岡田　和樹</t>
    <rPh sb="8" eb="10">
      <t>オカダ</t>
    </rPh>
    <rPh sb="11" eb="13">
      <t>カズキ</t>
    </rPh>
    <phoneticPr fontId="6"/>
  </si>
  <si>
    <t>石薬師ＲＣ</t>
    <rPh sb="0" eb="3">
      <t>イシヤクシ</t>
    </rPh>
    <phoneticPr fontId="6"/>
  </si>
  <si>
    <t>オカジマ　ヒナタ
岡島　暖太　</t>
    <phoneticPr fontId="9"/>
  </si>
  <si>
    <t>ヨシオカ　ケンヒ
吉岡　賢飛</t>
    <phoneticPr fontId="9"/>
  </si>
  <si>
    <t>ツジイ　トキ
逵井　翔貴</t>
    <phoneticPr fontId="9"/>
  </si>
  <si>
    <t>ヨシザキ　タイヨウ
吉﨑　太陽</t>
    <phoneticPr fontId="9"/>
  </si>
  <si>
    <t>5-4</t>
  </si>
  <si>
    <t>エビハラ　アイコ
海老原　有緯子　</t>
    <rPh sb="9" eb="12">
      <t>エビハラ</t>
    </rPh>
    <phoneticPr fontId="6"/>
  </si>
  <si>
    <t>5-10</t>
  </si>
  <si>
    <t>イシダ　レイ
石田　怜</t>
    <rPh sb="7" eb="9">
      <t>イシダ</t>
    </rPh>
    <rPh sb="10" eb="11">
      <t>レイ</t>
    </rPh>
    <phoneticPr fontId="6"/>
  </si>
  <si>
    <t>5-11</t>
  </si>
  <si>
    <t>タニグチ　アリサ
谷口　有咲</t>
    <rPh sb="9" eb="11">
      <t>タニグチ</t>
    </rPh>
    <phoneticPr fontId="6"/>
  </si>
  <si>
    <t>5-23</t>
  </si>
  <si>
    <t>カクダ　リイシャ
角田　りい沙</t>
    <rPh sb="9" eb="11">
      <t>カクダ</t>
    </rPh>
    <phoneticPr fontId="6"/>
  </si>
  <si>
    <t>5-24</t>
  </si>
  <si>
    <t>ナカガワ　マユ
中川　真友</t>
    <rPh sb="8" eb="10">
      <t>ナカガワ</t>
    </rPh>
    <rPh sb="11" eb="13">
      <t>マユ</t>
    </rPh>
    <phoneticPr fontId="6"/>
  </si>
  <si>
    <t>5-26</t>
  </si>
  <si>
    <t>オカダ　サワ
岡田　紗和</t>
    <rPh sb="7" eb="9">
      <t>オカダ</t>
    </rPh>
    <phoneticPr fontId="6"/>
  </si>
  <si>
    <t>5-28</t>
  </si>
  <si>
    <t>フジワラ　サチ
藤原　禎</t>
    <rPh sb="8" eb="10">
      <t>フジワラ</t>
    </rPh>
    <phoneticPr fontId="6"/>
  </si>
  <si>
    <t>６一15</t>
    <rPh sb="1" eb="2">
      <t>１</t>
    </rPh>
    <phoneticPr fontId="2"/>
  </si>
  <si>
    <t>イケガミ　ハル
池上　遥</t>
    <rPh sb="8" eb="10">
      <t>イケガミ</t>
    </rPh>
    <rPh sb="11" eb="12">
      <t>ハル</t>
    </rPh>
    <phoneticPr fontId="2"/>
  </si>
  <si>
    <t>６一45</t>
    <rPh sb="1" eb="2">
      <t>１</t>
    </rPh>
    <phoneticPr fontId="2"/>
  </si>
  <si>
    <t>キタニシ　リュウキ
北西　琉暉</t>
    <rPh sb="10" eb="12">
      <t>キタニシ</t>
    </rPh>
    <rPh sb="13" eb="14">
      <t>ル</t>
    </rPh>
    <rPh sb="14" eb="15">
      <t>キ</t>
    </rPh>
    <phoneticPr fontId="2"/>
  </si>
  <si>
    <t>６一17</t>
    <rPh sb="1" eb="2">
      <t>１</t>
    </rPh>
    <phoneticPr fontId="2"/>
  </si>
  <si>
    <t>６一43</t>
    <rPh sb="1" eb="2">
      <t>１</t>
    </rPh>
    <phoneticPr fontId="2"/>
  </si>
  <si>
    <t>６一24</t>
    <rPh sb="1" eb="2">
      <t>１</t>
    </rPh>
    <phoneticPr fontId="2"/>
  </si>
  <si>
    <t>アオキ　ショウセイ
青木　翔聖</t>
    <rPh sb="10" eb="12">
      <t>アオキ</t>
    </rPh>
    <rPh sb="13" eb="14">
      <t>トブ</t>
    </rPh>
    <rPh sb="14" eb="15">
      <t>セイ</t>
    </rPh>
    <phoneticPr fontId="2"/>
  </si>
  <si>
    <t>６一25</t>
    <rPh sb="1" eb="2">
      <t>１</t>
    </rPh>
    <phoneticPr fontId="2"/>
  </si>
  <si>
    <t>マエダ　ナオト
前田　尚音</t>
    <rPh sb="8" eb="10">
      <t>マエダ</t>
    </rPh>
    <rPh sb="11" eb="12">
      <t>ナオ</t>
    </rPh>
    <rPh sb="12" eb="13">
      <t>オト</t>
    </rPh>
    <phoneticPr fontId="2"/>
  </si>
  <si>
    <t>６一65</t>
    <rPh sb="1" eb="2">
      <t>１</t>
    </rPh>
    <phoneticPr fontId="2"/>
  </si>
  <si>
    <t>６一31</t>
    <rPh sb="1" eb="2">
      <t>１</t>
    </rPh>
    <phoneticPr fontId="2"/>
  </si>
  <si>
    <t>６一42</t>
    <rPh sb="1" eb="2">
      <t>１</t>
    </rPh>
    <phoneticPr fontId="2"/>
  </si>
  <si>
    <t>カツイ　ヨウダイ
勝井　陽大</t>
    <rPh sb="9" eb="11">
      <t>カツイ</t>
    </rPh>
    <rPh sb="12" eb="14">
      <t>ヨウダイ</t>
    </rPh>
    <phoneticPr fontId="2"/>
  </si>
  <si>
    <t>６一40</t>
    <rPh sb="1" eb="2">
      <t>１</t>
    </rPh>
    <phoneticPr fontId="2"/>
  </si>
  <si>
    <t>６一51</t>
    <rPh sb="1" eb="2">
      <t>１</t>
    </rPh>
    <phoneticPr fontId="2"/>
  </si>
  <si>
    <t>ニシオカ　リョウヤ
西岡　諒哉</t>
    <rPh sb="10" eb="12">
      <t>ニシオカ</t>
    </rPh>
    <rPh sb="13" eb="14">
      <t>リョウ</t>
    </rPh>
    <rPh sb="14" eb="15">
      <t>ヤ</t>
    </rPh>
    <phoneticPr fontId="2"/>
  </si>
  <si>
    <t>カキウチ　アヤト
垣内　綾人</t>
    <rPh sb="9" eb="11">
      <t>カキウチ</t>
    </rPh>
    <rPh sb="12" eb="13">
      <t>アヤ</t>
    </rPh>
    <rPh sb="13" eb="14">
      <t>ヒト</t>
    </rPh>
    <phoneticPr fontId="2"/>
  </si>
  <si>
    <t>ニシダ　ユウト
西田　裕翔</t>
    <rPh sb="8" eb="10">
      <t>ニシダ</t>
    </rPh>
    <rPh sb="11" eb="12">
      <t>ユウ</t>
    </rPh>
    <rPh sb="12" eb="13">
      <t>トブ</t>
    </rPh>
    <phoneticPr fontId="2"/>
  </si>
  <si>
    <r>
      <rPr>
        <sz val="10"/>
        <rFont val="ＭＳ Ｐゴシック"/>
        <family val="3"/>
        <charset val="128"/>
        <scheme val="minor"/>
      </rPr>
      <t>フクオカ　ケンショウ</t>
    </r>
    <r>
      <rPr>
        <sz val="10"/>
        <color indexed="0"/>
        <rFont val="ＭＳ Ｐゴシック"/>
        <family val="3"/>
        <charset val="128"/>
        <scheme val="minor"/>
      </rPr>
      <t xml:space="preserve">
福岡　健匠</t>
    </r>
    <rPh sb="11" eb="13">
      <t>フクオカ</t>
    </rPh>
    <rPh sb="14" eb="15">
      <t>ケン</t>
    </rPh>
    <rPh sb="15" eb="16">
      <t>タクミ</t>
    </rPh>
    <phoneticPr fontId="2"/>
  </si>
  <si>
    <t>1組</t>
    <rPh sb="1" eb="2">
      <t>クミ</t>
    </rPh>
    <phoneticPr fontId="9"/>
  </si>
  <si>
    <t>イソイ　リョウスケ
磯井　亮輔</t>
    <rPh sb="10" eb="12">
      <t>イソイ</t>
    </rPh>
    <rPh sb="13" eb="15">
      <t>リョウスケ</t>
    </rPh>
    <phoneticPr fontId="2"/>
  </si>
  <si>
    <t>No</t>
    <phoneticPr fontId="2"/>
  </si>
  <si>
    <t>氏名</t>
    <phoneticPr fontId="2"/>
  </si>
  <si>
    <t>2組</t>
    <rPh sb="1" eb="2">
      <t>クミ</t>
    </rPh>
    <phoneticPr fontId="2"/>
  </si>
  <si>
    <t>６一44</t>
    <rPh sb="1" eb="2">
      <t>１</t>
    </rPh>
    <phoneticPr fontId="2"/>
  </si>
  <si>
    <t>オオノ　コウセイ
大野　煌星</t>
    <rPh sb="9" eb="11">
      <t>オオノ</t>
    </rPh>
    <rPh sb="12" eb="13">
      <t>コウ</t>
    </rPh>
    <rPh sb="13" eb="14">
      <t>ホシ</t>
    </rPh>
    <phoneticPr fontId="2"/>
  </si>
  <si>
    <t>６一18</t>
    <rPh sb="1" eb="2">
      <t>１</t>
    </rPh>
    <phoneticPr fontId="2"/>
  </si>
  <si>
    <t>６一46</t>
    <rPh sb="1" eb="2">
      <t>１</t>
    </rPh>
    <phoneticPr fontId="2"/>
  </si>
  <si>
    <t>６一16</t>
    <rPh sb="1" eb="2">
      <t>１</t>
    </rPh>
    <phoneticPr fontId="2"/>
  </si>
  <si>
    <t>マツダ　アキト
松田　爽大</t>
    <rPh sb="8" eb="10">
      <t>マツダ</t>
    </rPh>
    <rPh sb="11" eb="12">
      <t>ソウ</t>
    </rPh>
    <rPh sb="12" eb="13">
      <t>オオ</t>
    </rPh>
    <phoneticPr fontId="2"/>
  </si>
  <si>
    <t>６一56</t>
    <rPh sb="1" eb="2">
      <t>１</t>
    </rPh>
    <phoneticPr fontId="2"/>
  </si>
  <si>
    <t>ナカガワ　リョウト
中川　椋翔</t>
    <rPh sb="10" eb="12">
      <t>ナカガワ</t>
    </rPh>
    <rPh sb="13" eb="14">
      <t>リョウ</t>
    </rPh>
    <rPh sb="14" eb="15">
      <t>トブ</t>
    </rPh>
    <phoneticPr fontId="2"/>
  </si>
  <si>
    <t>６一64</t>
    <rPh sb="1" eb="2">
      <t>１</t>
    </rPh>
    <phoneticPr fontId="2"/>
  </si>
  <si>
    <t>アラキ　ゼンタ
荒木　前汰</t>
    <rPh sb="8" eb="10">
      <t>アラキ</t>
    </rPh>
    <rPh sb="11" eb="12">
      <t>マエ</t>
    </rPh>
    <rPh sb="12" eb="13">
      <t>タ</t>
    </rPh>
    <phoneticPr fontId="2"/>
  </si>
  <si>
    <t>６一41</t>
    <rPh sb="1" eb="2">
      <t>１</t>
    </rPh>
    <phoneticPr fontId="2"/>
  </si>
  <si>
    <t>ナカヤマ　ダイチ
中山　大地</t>
    <rPh sb="9" eb="11">
      <t>ナカヤマ</t>
    </rPh>
    <rPh sb="12" eb="14">
      <t>ダイチ</t>
    </rPh>
    <phoneticPr fontId="2"/>
  </si>
  <si>
    <t>６一66</t>
    <rPh sb="1" eb="2">
      <t>１</t>
    </rPh>
    <phoneticPr fontId="2"/>
  </si>
  <si>
    <t>６一27</t>
    <rPh sb="1" eb="2">
      <t>１</t>
    </rPh>
    <phoneticPr fontId="2"/>
  </si>
  <si>
    <t>６一39</t>
    <rPh sb="1" eb="2">
      <t>１</t>
    </rPh>
    <phoneticPr fontId="2"/>
  </si>
  <si>
    <t>モトオリ　ユウマ
本居　侑馬</t>
    <rPh sb="9" eb="11">
      <t>モトオリ</t>
    </rPh>
    <rPh sb="12" eb="14">
      <t>ユウマ</t>
    </rPh>
    <phoneticPr fontId="2"/>
  </si>
  <si>
    <t>ヨシオ　コウイチ
吉尾　康一</t>
    <rPh sb="9" eb="11">
      <t>ヨシオ</t>
    </rPh>
    <rPh sb="12" eb="14">
      <t>ヤスカズ</t>
    </rPh>
    <phoneticPr fontId="2"/>
  </si>
  <si>
    <t>ミウラ　ヤマト
三浦　大和</t>
    <rPh sb="8" eb="10">
      <t>ミウラ</t>
    </rPh>
    <rPh sb="11" eb="13">
      <t>ヤマト</t>
    </rPh>
    <phoneticPr fontId="2"/>
  </si>
  <si>
    <t>ヤノ　シモン
矢野　詩紋</t>
    <rPh sb="7" eb="9">
      <t>ヤノ</t>
    </rPh>
    <rPh sb="10" eb="11">
      <t>シ</t>
    </rPh>
    <rPh sb="11" eb="12">
      <t>モン</t>
    </rPh>
    <phoneticPr fontId="2"/>
  </si>
  <si>
    <t>ハシモト　ダイキ
橋本　大輝</t>
    <rPh sb="9" eb="11">
      <t>ハシモト</t>
    </rPh>
    <rPh sb="12" eb="14">
      <t>ダイキ</t>
    </rPh>
    <phoneticPr fontId="2"/>
  </si>
  <si>
    <t>６一20</t>
    <rPh sb="1" eb="2">
      <t>１</t>
    </rPh>
    <phoneticPr fontId="2"/>
  </si>
  <si>
    <t>６一21</t>
    <rPh sb="1" eb="2">
      <t>１</t>
    </rPh>
    <phoneticPr fontId="2"/>
  </si>
  <si>
    <t>６一22</t>
    <rPh sb="1" eb="2">
      <t>１</t>
    </rPh>
    <phoneticPr fontId="2"/>
  </si>
  <si>
    <t>６一23</t>
    <rPh sb="1" eb="2">
      <t>１</t>
    </rPh>
    <phoneticPr fontId="2"/>
  </si>
  <si>
    <t>６一35</t>
    <rPh sb="1" eb="2">
      <t>１</t>
    </rPh>
    <phoneticPr fontId="2"/>
  </si>
  <si>
    <t>６一47</t>
    <rPh sb="1" eb="2">
      <t>１</t>
    </rPh>
    <phoneticPr fontId="2"/>
  </si>
  <si>
    <t>６一49</t>
    <rPh sb="1" eb="2">
      <t>１</t>
    </rPh>
    <phoneticPr fontId="2"/>
  </si>
  <si>
    <t>６一62</t>
    <rPh sb="1" eb="2">
      <t>１</t>
    </rPh>
    <phoneticPr fontId="2"/>
  </si>
  <si>
    <t>６一67</t>
    <rPh sb="1" eb="2">
      <t>１</t>
    </rPh>
    <phoneticPr fontId="2"/>
  </si>
  <si>
    <t>オオムラ　イチカ
大村　一華</t>
    <rPh sb="9" eb="11">
      <t>オオムラ</t>
    </rPh>
    <rPh sb="12" eb="13">
      <t>イチ</t>
    </rPh>
    <rPh sb="13" eb="14">
      <t>カ</t>
    </rPh>
    <phoneticPr fontId="2"/>
  </si>
  <si>
    <t>オカザキ　ココネ
岡崎　木々音</t>
    <rPh sb="9" eb="11">
      <t>オカザキ</t>
    </rPh>
    <rPh sb="12" eb="14">
      <t>キギ</t>
    </rPh>
    <rPh sb="14" eb="15">
      <t>オト</t>
    </rPh>
    <phoneticPr fontId="2"/>
  </si>
  <si>
    <t>フルカワ　マナカ
古川　愛佳</t>
    <rPh sb="9" eb="11">
      <t>フルカワ</t>
    </rPh>
    <rPh sb="12" eb="14">
      <t>マナカ</t>
    </rPh>
    <phoneticPr fontId="2"/>
  </si>
  <si>
    <t>ヤマサキ　セツカ
山嵜　雪花</t>
    <rPh sb="9" eb="11">
      <t>ヤマサキ</t>
    </rPh>
    <rPh sb="12" eb="13">
      <t>ユキ</t>
    </rPh>
    <rPh sb="13" eb="14">
      <t>ハナ</t>
    </rPh>
    <phoneticPr fontId="2"/>
  </si>
  <si>
    <t>タカヤマ　ノア
高山　能愛</t>
    <rPh sb="8" eb="10">
      <t>タカヤマ</t>
    </rPh>
    <rPh sb="11" eb="12">
      <t>ノウ</t>
    </rPh>
    <rPh sb="12" eb="13">
      <t>アイ</t>
    </rPh>
    <phoneticPr fontId="2"/>
  </si>
  <si>
    <t>キタイ　ツキノ
北井　月乃</t>
    <rPh sb="8" eb="10">
      <t>キタイ</t>
    </rPh>
    <rPh sb="11" eb="12">
      <t>ツキ</t>
    </rPh>
    <rPh sb="12" eb="13">
      <t>ノ</t>
    </rPh>
    <phoneticPr fontId="2"/>
  </si>
  <si>
    <t>アトダ　サヤ
跡田　紗也</t>
    <rPh sb="7" eb="9">
      <t>アトダ</t>
    </rPh>
    <rPh sb="10" eb="11">
      <t>サ</t>
    </rPh>
    <rPh sb="11" eb="12">
      <t>ヤ</t>
    </rPh>
    <phoneticPr fontId="2"/>
  </si>
  <si>
    <t>シミズ　ミナミ
清水　見七海</t>
    <rPh sb="8" eb="10">
      <t>シミズ</t>
    </rPh>
    <rPh sb="11" eb="12">
      <t>ミ</t>
    </rPh>
    <rPh sb="12" eb="13">
      <t>ナナ</t>
    </rPh>
    <rPh sb="13" eb="14">
      <t>ウミ</t>
    </rPh>
    <phoneticPr fontId="2"/>
  </si>
  <si>
    <t>コンドウ　リョウ
近藤　伶</t>
    <rPh sb="9" eb="11">
      <t>コンドウ</t>
    </rPh>
    <rPh sb="12" eb="13">
      <t>レイ</t>
    </rPh>
    <phoneticPr fontId="2"/>
  </si>
  <si>
    <t>イノグチ　ヒナタ
井ノ口　日菜多</t>
    <rPh sb="9" eb="10">
      <t>イ</t>
    </rPh>
    <rPh sb="11" eb="12">
      <t>グチ</t>
    </rPh>
    <rPh sb="13" eb="14">
      <t>ヒ</t>
    </rPh>
    <rPh sb="14" eb="15">
      <t>ナ</t>
    </rPh>
    <rPh sb="15" eb="16">
      <t>タ</t>
    </rPh>
    <phoneticPr fontId="2"/>
  </si>
  <si>
    <t>オクムラ　ユメカ
奥村　夢佳</t>
    <rPh sb="9" eb="11">
      <t>オクムラ</t>
    </rPh>
    <rPh sb="12" eb="14">
      <t>ユメカ</t>
    </rPh>
    <phoneticPr fontId="2"/>
  </si>
  <si>
    <t>0-7</t>
  </si>
  <si>
    <t>マエガワ　リクト
前川　陸翔</t>
    <rPh sb="9" eb="11">
      <t>マエガワ</t>
    </rPh>
    <rPh sb="12" eb="13">
      <t>リク</t>
    </rPh>
    <rPh sb="13" eb="14">
      <t>ショウ</t>
    </rPh>
    <phoneticPr fontId="6"/>
  </si>
  <si>
    <t>0-8</t>
  </si>
  <si>
    <t>デグチ　ラト
出口　来永</t>
    <rPh sb="7" eb="9">
      <t>デグチ</t>
    </rPh>
    <rPh sb="10" eb="11">
      <t>ライ</t>
    </rPh>
    <rPh sb="11" eb="12">
      <t>ナガ</t>
    </rPh>
    <phoneticPr fontId="6"/>
  </si>
  <si>
    <t>小学生未満</t>
    <rPh sb="0" eb="3">
      <t>ショウガクセイ</t>
    </rPh>
    <rPh sb="3" eb="5">
      <t>ミマン</t>
    </rPh>
    <phoneticPr fontId="9"/>
  </si>
  <si>
    <t>ワキヤ　クウト
脇谷　空杜</t>
    <rPh sb="8" eb="10">
      <t>ワキヤ</t>
    </rPh>
    <rPh sb="11" eb="12">
      <t>ソラ</t>
    </rPh>
    <rPh sb="12" eb="13">
      <t>ト</t>
    </rPh>
    <phoneticPr fontId="2"/>
  </si>
  <si>
    <t>フジタ　ハヤト
藤田　颯斗</t>
    <rPh sb="8" eb="10">
      <t>フジタ</t>
    </rPh>
    <rPh sb="11" eb="12">
      <t>ハヤト</t>
    </rPh>
    <rPh sb="12" eb="13">
      <t>ト</t>
    </rPh>
    <phoneticPr fontId="2"/>
  </si>
  <si>
    <r>
      <rPr>
        <sz val="11"/>
        <rFont val="ＭＳ Ｐゴシック"/>
        <family val="3"/>
        <charset val="128"/>
        <scheme val="minor"/>
      </rPr>
      <t>ムラバヤシ　カンダイ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村林</t>
    </r>
    <r>
      <rPr>
        <b/>
        <sz val="11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寛大</t>
    </r>
    <rPh sb="11" eb="13">
      <t>ムラバヤシ</t>
    </rPh>
    <rPh sb="14" eb="16">
      <t>カンダイ</t>
    </rPh>
    <phoneticPr fontId="2"/>
  </si>
  <si>
    <t>1組</t>
    <rPh sb="1" eb="2">
      <t>クミ</t>
    </rPh>
    <phoneticPr fontId="9"/>
  </si>
  <si>
    <t>2組</t>
    <rPh sb="1" eb="2">
      <t>クミ</t>
    </rPh>
    <phoneticPr fontId="9"/>
  </si>
  <si>
    <t>２－７</t>
  </si>
  <si>
    <t>一志Beast</t>
    <rPh sb="0" eb="2">
      <t>イチシ</t>
    </rPh>
    <phoneticPr fontId="6"/>
  </si>
  <si>
    <t>３－１</t>
  </si>
  <si>
    <t>スギモト　ミユ
杉本　充優</t>
  </si>
  <si>
    <t>３－２</t>
  </si>
  <si>
    <t>マスダ　ハナミ
増田　花美</t>
    <rPh sb="8" eb="10">
      <t>マスダ</t>
    </rPh>
    <rPh sb="11" eb="13">
      <t>ハナミ</t>
    </rPh>
    <phoneticPr fontId="6"/>
  </si>
  <si>
    <t>３－３</t>
  </si>
  <si>
    <t>マエカワ　エリナ
前川　恵里奈</t>
    <rPh sb="9" eb="11">
      <t>マエカワ</t>
    </rPh>
    <rPh sb="12" eb="15">
      <t>エリナ</t>
    </rPh>
    <phoneticPr fontId="6"/>
  </si>
  <si>
    <t>松阪走塾</t>
    <rPh sb="0" eb="2">
      <t>マツサカ</t>
    </rPh>
    <rPh sb="2" eb="3">
      <t>ハシ</t>
    </rPh>
    <rPh sb="3" eb="4">
      <t>ジュク</t>
    </rPh>
    <phoneticPr fontId="6"/>
  </si>
  <si>
    <t>０－６</t>
  </si>
  <si>
    <t>コバヤシ　リオン
小林　凜音</t>
    <rPh sb="9" eb="11">
      <t>コバヤシ</t>
    </rPh>
    <rPh sb="12" eb="13">
      <t>リン</t>
    </rPh>
    <rPh sb="13" eb="14">
      <t>オト</t>
    </rPh>
    <phoneticPr fontId="6"/>
  </si>
  <si>
    <t>橋南スポーツクラブ</t>
    <rPh sb="0" eb="1">
      <t>ハシ</t>
    </rPh>
    <rPh sb="1" eb="2">
      <t>ナン</t>
    </rPh>
    <phoneticPr fontId="6"/>
  </si>
  <si>
    <t>０－５</t>
  </si>
  <si>
    <t>オガワ　フウト
小川　楓斗</t>
    <rPh sb="8" eb="10">
      <t>オガワ</t>
    </rPh>
    <rPh sb="11" eb="12">
      <t>カエデ</t>
    </rPh>
    <rPh sb="12" eb="13">
      <t>ト</t>
    </rPh>
    <phoneticPr fontId="6"/>
  </si>
  <si>
    <t>0-1</t>
  </si>
  <si>
    <t>スギモト　マサキ
杉本　真規</t>
    <rPh sb="9" eb="11">
      <t>スギモト</t>
    </rPh>
    <rPh sb="12" eb="13">
      <t>マ</t>
    </rPh>
    <rPh sb="13" eb="14">
      <t>キ</t>
    </rPh>
    <phoneticPr fontId="6"/>
  </si>
  <si>
    <t>0-2</t>
  </si>
  <si>
    <t>マスダ　ユウカ
増田　優花</t>
    <rPh sb="8" eb="10">
      <t>マスダ</t>
    </rPh>
    <rPh sb="11" eb="13">
      <t>ユウカ</t>
    </rPh>
    <phoneticPr fontId="6"/>
  </si>
  <si>
    <t>0-3</t>
  </si>
  <si>
    <t>0-4</t>
  </si>
  <si>
    <t>ハシモト　タイガ
橋本　大河</t>
    <rPh sb="9" eb="11">
      <t>ハシモト</t>
    </rPh>
    <rPh sb="12" eb="14">
      <t>タイガ</t>
    </rPh>
    <phoneticPr fontId="6"/>
  </si>
  <si>
    <t>0-9</t>
  </si>
  <si>
    <t>ヤマモト　ショウマ
山本　翔舞</t>
    <rPh sb="10" eb="12">
      <t>ヤマモト</t>
    </rPh>
    <rPh sb="13" eb="14">
      <t>ショウ</t>
    </rPh>
    <rPh sb="14" eb="15">
      <t>マイ</t>
    </rPh>
    <phoneticPr fontId="6"/>
  </si>
  <si>
    <r>
      <rPr>
        <sz val="8"/>
        <rFont val="ＭＳ Ｐゴシック"/>
        <family val="3"/>
        <charset val="128"/>
        <scheme val="minor"/>
      </rPr>
      <t>マエカワ　リョウタロウ</t>
    </r>
    <r>
      <rPr>
        <b/>
        <sz val="11"/>
        <rFont val="ＭＳ Ｐゴシック"/>
        <family val="3"/>
        <charset val="128"/>
        <scheme val="minor"/>
      </rPr>
      <t xml:space="preserve">
前川　遼太郎</t>
    </r>
    <rPh sb="12" eb="14">
      <t>マエカワ</t>
    </rPh>
    <rPh sb="15" eb="18">
      <t>リョウタロウ</t>
    </rPh>
    <phoneticPr fontId="6"/>
  </si>
  <si>
    <t>DNS</t>
    <phoneticPr fontId="9"/>
  </si>
  <si>
    <t>６－３４</t>
    <phoneticPr fontId="9"/>
  </si>
  <si>
    <t>ナカノ　マオ
仲野　真央</t>
    <rPh sb="7" eb="9">
      <t>ナカノ</t>
    </rPh>
    <rPh sb="10" eb="12">
      <t>マオ</t>
    </rPh>
    <phoneticPr fontId="9"/>
  </si>
  <si>
    <t>志摩陸上クラブ</t>
    <phoneticPr fontId="9"/>
  </si>
  <si>
    <t>DNS</t>
    <phoneticPr fontId="9"/>
  </si>
  <si>
    <t xml:space="preserve"> </t>
    <phoneticPr fontId="9"/>
  </si>
  <si>
    <t xml:space="preserve"> </t>
    <phoneticPr fontId="9"/>
  </si>
  <si>
    <t xml:space="preserve"> </t>
    <phoneticPr fontId="9"/>
  </si>
  <si>
    <t xml:space="preserve"> </t>
    <phoneticPr fontId="9"/>
  </si>
  <si>
    <t xml:space="preserve"> </t>
    <phoneticPr fontId="9"/>
  </si>
  <si>
    <t xml:space="preserve"> </t>
    <phoneticPr fontId="3"/>
  </si>
  <si>
    <t xml:space="preserve"> </t>
    <phoneticPr fontId="3"/>
  </si>
  <si>
    <t xml:space="preserve"> </t>
    <phoneticPr fontId="3"/>
  </si>
  <si>
    <t>DNS</t>
    <phoneticPr fontId="3"/>
  </si>
  <si>
    <t xml:space="preserve"> </t>
    <phoneticPr fontId="3"/>
  </si>
  <si>
    <t xml:space="preserve"> </t>
    <phoneticPr fontId="9"/>
  </si>
  <si>
    <t xml:space="preserve"> </t>
    <phoneticPr fontId="9"/>
  </si>
  <si>
    <t xml:space="preserve"> </t>
    <phoneticPr fontId="9"/>
  </si>
  <si>
    <t>　</t>
    <phoneticPr fontId="9"/>
  </si>
  <si>
    <t>DNS</t>
    <phoneticPr fontId="9"/>
  </si>
  <si>
    <t>　</t>
    <phoneticPr fontId="9"/>
  </si>
  <si>
    <t>　</t>
    <phoneticPr fontId="3"/>
  </si>
  <si>
    <t>　</t>
    <phoneticPr fontId="3"/>
  </si>
  <si>
    <t>６－４８</t>
    <phoneticPr fontId="2"/>
  </si>
  <si>
    <t>ナカオ　ユウト
中尾祐翔</t>
    <rPh sb="8" eb="10">
      <t>ナカオ</t>
    </rPh>
    <rPh sb="10" eb="11">
      <t>ユウ</t>
    </rPh>
    <rPh sb="11" eb="12">
      <t>ショウ</t>
    </rPh>
    <phoneticPr fontId="2"/>
  </si>
  <si>
    <t>J＆E久居</t>
    <phoneticPr fontId="2"/>
  </si>
  <si>
    <t>4'06"9</t>
    <phoneticPr fontId="9"/>
  </si>
  <si>
    <t>4'38"7</t>
    <phoneticPr fontId="9"/>
  </si>
  <si>
    <t>4'32"6</t>
    <phoneticPr fontId="9"/>
  </si>
  <si>
    <t>4'03"8</t>
    <phoneticPr fontId="9"/>
  </si>
  <si>
    <t>3'49"6</t>
    <phoneticPr fontId="9"/>
  </si>
  <si>
    <t>4'32"8</t>
    <phoneticPr fontId="9"/>
  </si>
  <si>
    <t>3'53"9</t>
    <phoneticPr fontId="9"/>
  </si>
  <si>
    <t>4'01"3</t>
    <phoneticPr fontId="9"/>
  </si>
  <si>
    <t>3'41"3</t>
    <phoneticPr fontId="9"/>
  </si>
  <si>
    <t>4'15"8</t>
    <phoneticPr fontId="9"/>
  </si>
  <si>
    <t>4'21"2</t>
    <phoneticPr fontId="9"/>
  </si>
  <si>
    <t>3'40"5</t>
    <phoneticPr fontId="9"/>
  </si>
  <si>
    <t>4'05"5</t>
    <phoneticPr fontId="9"/>
  </si>
  <si>
    <t>4'23"0</t>
    <phoneticPr fontId="9"/>
  </si>
  <si>
    <t>3'55"4</t>
    <phoneticPr fontId="9"/>
  </si>
  <si>
    <t>3'41"0</t>
    <phoneticPr fontId="9"/>
  </si>
  <si>
    <t>3'51"7</t>
    <phoneticPr fontId="1"/>
  </si>
  <si>
    <t>4'02"9</t>
    <phoneticPr fontId="1"/>
  </si>
  <si>
    <t>4'03"8</t>
    <phoneticPr fontId="1"/>
  </si>
  <si>
    <t>4'15"7</t>
    <phoneticPr fontId="1"/>
  </si>
  <si>
    <t>3'37"2</t>
    <phoneticPr fontId="1"/>
  </si>
  <si>
    <t>3'20"2</t>
    <phoneticPr fontId="1"/>
  </si>
  <si>
    <t>3'37"4</t>
    <phoneticPr fontId="1"/>
  </si>
  <si>
    <t>3'30"6</t>
    <phoneticPr fontId="1"/>
  </si>
  <si>
    <t>3'31"9</t>
    <phoneticPr fontId="1"/>
  </si>
  <si>
    <t>3'29"0</t>
    <phoneticPr fontId="1"/>
  </si>
  <si>
    <t>4'01"9</t>
    <phoneticPr fontId="1"/>
  </si>
  <si>
    <t>DNS</t>
    <phoneticPr fontId="1"/>
  </si>
  <si>
    <t>3'46"7</t>
    <phoneticPr fontId="1"/>
  </si>
  <si>
    <t>3'38"0</t>
    <phoneticPr fontId="1"/>
  </si>
  <si>
    <t>3'40"6</t>
    <phoneticPr fontId="1"/>
  </si>
  <si>
    <r>
      <t>3</t>
    </r>
    <r>
      <rPr>
        <b/>
        <sz val="14"/>
        <rFont val="ＭＳ Ｐゴシック"/>
        <family val="3"/>
        <charset val="128"/>
      </rPr>
      <t>'50"3</t>
    </r>
    <phoneticPr fontId="1"/>
  </si>
  <si>
    <t>3'48"6</t>
    <phoneticPr fontId="1"/>
  </si>
  <si>
    <t>3'21"3</t>
    <phoneticPr fontId="1"/>
  </si>
  <si>
    <t>3'33"3</t>
    <phoneticPr fontId="1"/>
  </si>
  <si>
    <t>3'48"0</t>
    <phoneticPr fontId="1"/>
  </si>
  <si>
    <t>3'44"0</t>
    <phoneticPr fontId="1"/>
  </si>
  <si>
    <t>3'45"5</t>
    <phoneticPr fontId="1"/>
  </si>
  <si>
    <t>3'54"8</t>
    <phoneticPr fontId="1"/>
  </si>
  <si>
    <t>4'28"4</t>
    <phoneticPr fontId="1"/>
  </si>
  <si>
    <t>4'29"1</t>
    <phoneticPr fontId="1"/>
  </si>
  <si>
    <t>4'29"9</t>
    <phoneticPr fontId="1"/>
  </si>
  <si>
    <t>4'20"8</t>
    <phoneticPr fontId="1"/>
  </si>
  <si>
    <t>3'49"8</t>
    <phoneticPr fontId="1"/>
  </si>
  <si>
    <t>4'10"9</t>
    <phoneticPr fontId="1"/>
  </si>
  <si>
    <t>3'49"6</t>
    <phoneticPr fontId="1"/>
  </si>
  <si>
    <t>DNS</t>
    <phoneticPr fontId="2"/>
  </si>
  <si>
    <t>DNS</t>
    <phoneticPr fontId="2"/>
  </si>
  <si>
    <r>
      <rPr>
        <sz val="10"/>
        <rFont val="ＭＳ Ｐゴシック"/>
        <family val="3"/>
        <charset val="128"/>
      </rPr>
      <t>ヤマモト ケンタロウ</t>
    </r>
    <r>
      <rPr>
        <sz val="11"/>
        <rFont val="ＭＳ Ｐゴシック"/>
        <family val="3"/>
        <charset val="128"/>
      </rPr>
      <t xml:space="preserve">
山本　健太郎</t>
    </r>
    <phoneticPr fontId="9"/>
  </si>
  <si>
    <t>ヤマモト マサムネ
山本　昌宗</t>
    <phoneticPr fontId="9"/>
  </si>
  <si>
    <t>ウラサキ コウヘキ
浦崎　倖碧</t>
    <rPh sb="10" eb="12">
      <t>ウラサキ</t>
    </rPh>
    <rPh sb="13" eb="14">
      <t>コウ</t>
    </rPh>
    <rPh sb="14" eb="15">
      <t>ヘキ</t>
    </rPh>
    <phoneticPr fontId="3"/>
  </si>
  <si>
    <t>オオヤマ コウセイ
大山　晄成</t>
    <rPh sb="10" eb="12">
      <t>オオヤマ</t>
    </rPh>
    <rPh sb="13" eb="14">
      <t>コウ</t>
    </rPh>
    <rPh sb="14" eb="15">
      <t>セイ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</si>
  <si>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ムラバヤシ カンダイ</t>
    </r>
    <r>
      <rPr>
        <sz val="12"/>
        <color theme="1"/>
        <rFont val="ＭＳ Ｐゴシック"/>
        <family val="3"/>
        <charset val="128"/>
        <scheme val="minor"/>
      </rPr>
      <t xml:space="preserve">
村林　寛大</t>
    </r>
    <rPh sb="11" eb="13">
      <t>ムラバヤシ</t>
    </rPh>
    <rPh sb="14" eb="16">
      <t>カンダイ</t>
    </rPh>
    <phoneticPr fontId="3"/>
  </si>
  <si>
    <r>
      <rPr>
        <sz val="8"/>
        <rFont val="ＭＳ Ｐゴシック"/>
        <family val="3"/>
        <charset val="128"/>
        <scheme val="minor"/>
      </rPr>
      <t>オオニシ シュンスケ</t>
    </r>
    <r>
      <rPr>
        <sz val="11"/>
        <rFont val="ＭＳ Ｐゴシック"/>
        <family val="3"/>
        <charset val="128"/>
        <scheme val="minor"/>
      </rPr>
      <t xml:space="preserve">
大西　俊輔</t>
    </r>
    <rPh sb="11" eb="13">
      <t>オオニシ</t>
    </rPh>
    <rPh sb="14" eb="16">
      <t>シュンスケ</t>
    </rPh>
    <phoneticPr fontId="6"/>
  </si>
  <si>
    <t>ヤマモト リュウマ
山本　龍舞</t>
    <rPh sb="10" eb="12">
      <t>ヤマモト</t>
    </rPh>
    <rPh sb="13" eb="15">
      <t>リュウマイ</t>
    </rPh>
    <phoneticPr fontId="6"/>
  </si>
  <si>
    <t>マエヤマ　リオ
前山　莉緒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</si>
</sst>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_);[Red]\(0.0\)"/>
    <numFmt numFmtId="178" formatCode="0.00_);[Red]\(0.00\)"/>
    <numFmt numFmtId="179" formatCode="0.00_ "/>
    <numFmt numFmtId="180" formatCode="0_ "/>
    <numFmt numFmtId="181" formatCode="mm:ss.00"/>
    <numFmt numFmtId="182" formatCode="0.0_ 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sz val="10"/>
      <name val="ＭＳ Ｐゴシック"/>
      <family val="3"/>
      <charset val="128"/>
    </font>
    <font>
      <b/>
      <sz val="12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2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HGP創英角ﾎﾟｯﾌﾟ体"/>
      <family val="3"/>
      <charset val="128"/>
    </font>
    <font>
      <b/>
      <sz val="12"/>
      <name val="HGS創英角ﾎﾟｯﾌﾟ体"/>
      <family val="3"/>
      <charset val="128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0"/>
      <name val="ＭＳ Ｐゴシック"/>
      <family val="3"/>
      <charset val="128"/>
      <scheme val="minor"/>
    </font>
    <font>
      <i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9">
    <xf numFmtId="0" fontId="3" fillId="0" borderId="0" xfId="0" applyFont="1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/>
    <xf numFmtId="0" fontId="5" fillId="0" borderId="0" xfId="0" applyFont="1"/>
    <xf numFmtId="0" fontId="10" fillId="0" borderId="0" xfId="3" applyFont="1" applyAlignment="1">
      <alignment vertical="center"/>
    </xf>
    <xf numFmtId="0" fontId="11" fillId="0" borderId="0" xfId="3" applyFont="1">
      <alignment vertical="center"/>
    </xf>
    <xf numFmtId="0" fontId="5" fillId="0" borderId="0" xfId="3" applyFont="1">
      <alignment vertical="center"/>
    </xf>
    <xf numFmtId="178" fontId="5" fillId="0" borderId="0" xfId="0" applyNumberFormat="1" applyFont="1"/>
    <xf numFmtId="179" fontId="3" fillId="0" borderId="0" xfId="0" applyNumberFormat="1" applyFont="1"/>
    <xf numFmtId="178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/>
    <xf numFmtId="49" fontId="5" fillId="0" borderId="0" xfId="0" applyNumberFormat="1" applyFont="1"/>
    <xf numFmtId="178" fontId="4" fillId="0" borderId="3" xfId="0" applyNumberFormat="1" applyFont="1" applyFill="1" applyBorder="1"/>
    <xf numFmtId="179" fontId="4" fillId="0" borderId="3" xfId="0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1" fontId="4" fillId="0" borderId="0" xfId="0" applyNumberFormat="1" applyFont="1" applyFill="1" applyBorder="1"/>
    <xf numFmtId="179" fontId="4" fillId="0" borderId="0" xfId="0" applyNumberFormat="1" applyFont="1" applyFill="1" applyBorder="1"/>
    <xf numFmtId="178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9" fontId="3" fillId="0" borderId="0" xfId="0" applyNumberFormat="1" applyFont="1" applyFill="1"/>
    <xf numFmtId="0" fontId="3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/>
    <xf numFmtId="178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76" fontId="4" fillId="0" borderId="3" xfId="0" applyNumberFormat="1" applyFont="1" applyFill="1" applyBorder="1"/>
    <xf numFmtId="180" fontId="4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79" fontId="4" fillId="0" borderId="3" xfId="0" applyNumberFormat="1" applyFont="1" applyFill="1" applyBorder="1"/>
    <xf numFmtId="0" fontId="12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49" fontId="15" fillId="0" borderId="3" xfId="4" applyNumberFormat="1" applyFont="1" applyBorder="1" applyAlignment="1">
      <alignment horizontal="center" vertical="center"/>
    </xf>
    <xf numFmtId="49" fontId="14" fillId="0" borderId="0" xfId="4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/>
    </xf>
    <xf numFmtId="49" fontId="12" fillId="0" borderId="3" xfId="4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4" fillId="0" borderId="3" xfId="0" applyNumberFormat="1" applyFont="1" applyFill="1" applyBorder="1"/>
    <xf numFmtId="177" fontId="4" fillId="0" borderId="3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76" fontId="4" fillId="0" borderId="8" xfId="0" applyNumberFormat="1" applyFont="1" applyFill="1" applyBorder="1"/>
    <xf numFmtId="176" fontId="4" fillId="0" borderId="0" xfId="0" applyNumberFormat="1" applyFont="1" applyFill="1" applyBorder="1" applyAlignment="1">
      <alignment horizontal="left"/>
    </xf>
    <xf numFmtId="176" fontId="4" fillId="0" borderId="12" xfId="0" applyNumberFormat="1" applyFont="1" applyFill="1" applyBorder="1" applyAlignment="1">
      <alignment horizontal="left"/>
    </xf>
    <xf numFmtId="49" fontId="18" fillId="0" borderId="11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left" vertical="center"/>
    </xf>
    <xf numFmtId="176" fontId="18" fillId="0" borderId="11" xfId="0" applyNumberFormat="1" applyFont="1" applyFill="1" applyBorder="1" applyAlignment="1">
      <alignment horizontal="left" vertical="center"/>
    </xf>
    <xf numFmtId="176" fontId="18" fillId="0" borderId="14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center"/>
    </xf>
    <xf numFmtId="182" fontId="4" fillId="0" borderId="3" xfId="0" applyNumberFormat="1" applyFont="1" applyFill="1" applyBorder="1" applyAlignment="1"/>
    <xf numFmtId="176" fontId="5" fillId="0" borderId="13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left"/>
    </xf>
    <xf numFmtId="1" fontId="5" fillId="0" borderId="13" xfId="0" applyNumberFormat="1" applyFont="1" applyFill="1" applyBorder="1" applyAlignment="1">
      <alignment horizontal="left"/>
    </xf>
    <xf numFmtId="0" fontId="8" fillId="0" borderId="4" xfId="3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9" fontId="11" fillId="0" borderId="3" xfId="0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177" fontId="5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right"/>
    </xf>
    <xf numFmtId="177" fontId="4" fillId="0" borderId="3" xfId="0" applyNumberFormat="1" applyFont="1" applyBorder="1" applyAlignment="1">
      <alignment horizontal="right"/>
    </xf>
    <xf numFmtId="178" fontId="4" fillId="0" borderId="3" xfId="0" applyNumberFormat="1" applyFont="1" applyBorder="1" applyAlignment="1">
      <alignment horizontal="right"/>
    </xf>
    <xf numFmtId="49" fontId="5" fillId="0" borderId="12" xfId="0" applyNumberFormat="1" applyFont="1" applyFill="1" applyBorder="1" applyAlignment="1">
      <alignment horizontal="left"/>
    </xf>
    <xf numFmtId="176" fontId="5" fillId="0" borderId="12" xfId="0" applyNumberFormat="1" applyFont="1" applyFill="1" applyBorder="1" applyAlignment="1">
      <alignment horizontal="left"/>
    </xf>
    <xf numFmtId="177" fontId="5" fillId="0" borderId="12" xfId="0" applyNumberFormat="1" applyFont="1" applyFill="1" applyBorder="1" applyAlignment="1">
      <alignment horizontal="left"/>
    </xf>
    <xf numFmtId="179" fontId="5" fillId="0" borderId="12" xfId="0" applyNumberFormat="1" applyFont="1" applyFill="1" applyBorder="1" applyAlignment="1">
      <alignment horizontal="left"/>
    </xf>
    <xf numFmtId="49" fontId="22" fillId="0" borderId="3" xfId="4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20" fillId="0" borderId="0" xfId="3" applyFont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right"/>
    </xf>
    <xf numFmtId="0" fontId="25" fillId="0" borderId="3" xfId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9" fontId="22" fillId="2" borderId="3" xfId="4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right"/>
    </xf>
    <xf numFmtId="178" fontId="4" fillId="2" borderId="3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1" fontId="4" fillId="2" borderId="3" xfId="0" applyNumberFormat="1" applyFont="1" applyFill="1" applyBorder="1"/>
    <xf numFmtId="179" fontId="4" fillId="2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1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/>
    </xf>
    <xf numFmtId="177" fontId="4" fillId="2" borderId="3" xfId="0" applyNumberFormat="1" applyFont="1" applyFill="1" applyBorder="1"/>
    <xf numFmtId="49" fontId="15" fillId="2" borderId="3" xfId="4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/>
    <xf numFmtId="180" fontId="4" fillId="2" borderId="3" xfId="0" applyNumberFormat="1" applyFont="1" applyFill="1" applyBorder="1"/>
    <xf numFmtId="176" fontId="4" fillId="2" borderId="3" xfId="0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center"/>
    </xf>
    <xf numFmtId="182" fontId="4" fillId="0" borderId="16" xfId="0" applyNumberFormat="1" applyFont="1" applyFill="1" applyBorder="1" applyAlignment="1"/>
    <xf numFmtId="182" fontId="29" fillId="0" borderId="0" xfId="0" applyNumberFormat="1" applyFont="1" applyFill="1" applyBorder="1" applyAlignment="1"/>
    <xf numFmtId="182" fontId="29" fillId="0" borderId="15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81" fontId="4" fillId="2" borderId="3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0" xfId="3" applyFont="1" applyAlignment="1">
      <alignment horizontal="left" vertical="center"/>
    </xf>
    <xf numFmtId="0" fontId="8" fillId="0" borderId="4" xfId="3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</cellXfs>
  <cellStyles count="10">
    <cellStyle name="標準" xfId="0" builtinId="0"/>
    <cellStyle name="標準 2" xfId="1"/>
    <cellStyle name="標準 3" xfId="6"/>
    <cellStyle name="標準 3 2" xfId="7"/>
    <cellStyle name="標準 3 3" xfId="8"/>
    <cellStyle name="標準 4" xfId="5"/>
    <cellStyle name="標準 4 2" xfId="9"/>
    <cellStyle name="標準 5" xfId="2"/>
    <cellStyle name="標準_Sheet1" xfId="4"/>
    <cellStyle name="標準_オープン1・２年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cxxfm@yahoo.co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httokuda@lilac.ocn.ne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komaki-h@amigo2.ne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httokuda@lilac.ocn.ne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httokuda@lilac.ocn.ne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ttokuda@lilac.ocn.ne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2"/>
  <sheetViews>
    <sheetView zoomScaleNormal="100" workbookViewId="0">
      <selection activeCell="H31" sqref="H31"/>
    </sheetView>
  </sheetViews>
  <sheetFormatPr defaultColWidth="9" defaultRowHeight="17.25"/>
  <cols>
    <col min="1" max="1" width="5" style="6" customWidth="1"/>
    <col min="2" max="2" width="7.5" style="6" customWidth="1"/>
    <col min="3" max="3" width="24.5" style="6" customWidth="1"/>
    <col min="4" max="4" width="25" style="6" customWidth="1"/>
    <col min="5" max="5" width="10" style="29" customWidth="1"/>
    <col min="6" max="11" width="10" style="6" customWidth="1"/>
    <col min="12" max="16384" width="9" style="6"/>
  </cols>
  <sheetData>
    <row r="1" spans="1:11">
      <c r="B1" s="149" t="s">
        <v>34</v>
      </c>
      <c r="C1" s="150"/>
      <c r="D1" s="150"/>
      <c r="E1" s="150"/>
    </row>
    <row r="2" spans="1:11">
      <c r="B2" s="70"/>
      <c r="C2" s="59"/>
      <c r="D2" s="59"/>
      <c r="E2" s="59"/>
    </row>
    <row r="4" spans="1:11">
      <c r="A4" s="151" t="s">
        <v>25</v>
      </c>
      <c r="B4" s="152"/>
      <c r="E4" s="69"/>
      <c r="G4" s="65"/>
      <c r="I4" s="65"/>
      <c r="K4" s="65"/>
    </row>
    <row r="5" spans="1:11">
      <c r="A5" s="68"/>
      <c r="B5" s="68"/>
      <c r="E5" s="64" t="s">
        <v>24</v>
      </c>
      <c r="F5" s="61"/>
      <c r="G5" s="65" t="s">
        <v>4</v>
      </c>
      <c r="I5" s="66" t="s">
        <v>5</v>
      </c>
      <c r="J5" s="61"/>
      <c r="K5" s="67" t="s">
        <v>6</v>
      </c>
    </row>
    <row r="6" spans="1:11">
      <c r="B6" s="62" t="s">
        <v>7</v>
      </c>
      <c r="C6" s="62" t="s">
        <v>8</v>
      </c>
      <c r="D6" s="62" t="s">
        <v>9</v>
      </c>
      <c r="E6" s="96" t="s">
        <v>10</v>
      </c>
      <c r="F6" s="72" t="s">
        <v>11</v>
      </c>
      <c r="G6" s="97" t="s">
        <v>12</v>
      </c>
      <c r="H6" s="73" t="s">
        <v>11</v>
      </c>
      <c r="I6" s="97" t="s">
        <v>13</v>
      </c>
      <c r="J6" s="72" t="s">
        <v>11</v>
      </c>
      <c r="K6" s="63"/>
    </row>
    <row r="7" spans="1:11" ht="30" customHeight="1">
      <c r="A7" s="42">
        <v>1</v>
      </c>
      <c r="B7" s="54" t="s">
        <v>65</v>
      </c>
      <c r="C7" s="102" t="s">
        <v>176</v>
      </c>
      <c r="D7" s="46" t="s">
        <v>53</v>
      </c>
      <c r="E7" s="71">
        <v>8.1</v>
      </c>
      <c r="F7" s="34">
        <f t="shared" ref="F7:F27" si="0">ROUND(25.4347*(25.5-E7*2.1)^1.34,0)</f>
        <v>447</v>
      </c>
      <c r="G7" s="16">
        <v>3.43</v>
      </c>
      <c r="H7" s="34">
        <f t="shared" ref="H7:H28" si="1">ROUND(0.14354*(100*G7-1.77)^1.385,0)</f>
        <v>463</v>
      </c>
      <c r="I7" s="17">
        <v>29.13</v>
      </c>
      <c r="J7" s="34">
        <f t="shared" ref="J7:J28" si="2">ROUND(10.14*(I7-3)^1.02,0)</f>
        <v>283</v>
      </c>
      <c r="K7" s="34">
        <f t="shared" ref="K7:K28" si="3">ROUND(F7+H7+J7,0)</f>
        <v>1193</v>
      </c>
    </row>
    <row r="8" spans="1:11" ht="30" customHeight="1">
      <c r="A8" s="42">
        <v>2</v>
      </c>
      <c r="B8" s="54" t="s">
        <v>60</v>
      </c>
      <c r="C8" s="102" t="s">
        <v>173</v>
      </c>
      <c r="D8" s="46" t="s">
        <v>61</v>
      </c>
      <c r="E8" s="71">
        <v>8.5</v>
      </c>
      <c r="F8" s="34">
        <f t="shared" si="0"/>
        <v>389</v>
      </c>
      <c r="G8" s="16">
        <v>3.15</v>
      </c>
      <c r="H8" s="34">
        <f t="shared" si="1"/>
        <v>411</v>
      </c>
      <c r="I8" s="17">
        <v>33.74</v>
      </c>
      <c r="J8" s="34">
        <f t="shared" si="2"/>
        <v>334</v>
      </c>
      <c r="K8" s="34">
        <f t="shared" si="3"/>
        <v>1134</v>
      </c>
    </row>
    <row r="9" spans="1:11" ht="30" customHeight="1">
      <c r="A9" s="42">
        <v>3</v>
      </c>
      <c r="B9" s="54" t="s">
        <v>39</v>
      </c>
      <c r="C9" s="102" t="s">
        <v>40</v>
      </c>
      <c r="D9" s="46" t="s">
        <v>41</v>
      </c>
      <c r="E9" s="71">
        <v>8.5</v>
      </c>
      <c r="F9" s="34">
        <f t="shared" si="0"/>
        <v>389</v>
      </c>
      <c r="G9" s="16">
        <v>3.1</v>
      </c>
      <c r="H9" s="34">
        <f t="shared" si="1"/>
        <v>402</v>
      </c>
      <c r="I9" s="17">
        <v>33.39</v>
      </c>
      <c r="J9" s="34">
        <f t="shared" si="2"/>
        <v>330</v>
      </c>
      <c r="K9" s="34">
        <f t="shared" si="3"/>
        <v>1121</v>
      </c>
    </row>
    <row r="10" spans="1:11" ht="30" customHeight="1">
      <c r="A10" s="42">
        <v>4</v>
      </c>
      <c r="B10" s="54" t="s">
        <v>64</v>
      </c>
      <c r="C10" s="102" t="s">
        <v>175</v>
      </c>
      <c r="D10" s="47" t="s">
        <v>47</v>
      </c>
      <c r="E10" s="71">
        <v>9</v>
      </c>
      <c r="F10" s="34">
        <f t="shared" si="0"/>
        <v>319</v>
      </c>
      <c r="G10" s="16">
        <v>3.11</v>
      </c>
      <c r="H10" s="34">
        <f t="shared" si="1"/>
        <v>404</v>
      </c>
      <c r="I10" s="17">
        <v>28.7</v>
      </c>
      <c r="J10" s="34">
        <f t="shared" si="2"/>
        <v>278</v>
      </c>
      <c r="K10" s="34">
        <f t="shared" si="3"/>
        <v>1001</v>
      </c>
    </row>
    <row r="11" spans="1:11" ht="30" customHeight="1">
      <c r="A11" s="42">
        <v>5</v>
      </c>
      <c r="B11" s="54" t="s">
        <v>51</v>
      </c>
      <c r="C11" s="102" t="s">
        <v>165</v>
      </c>
      <c r="D11" s="46" t="s">
        <v>47</v>
      </c>
      <c r="E11" s="71">
        <v>8.6999999999999993</v>
      </c>
      <c r="F11" s="34">
        <f t="shared" si="0"/>
        <v>360</v>
      </c>
      <c r="G11" s="16">
        <v>2.77</v>
      </c>
      <c r="H11" s="34">
        <f t="shared" si="1"/>
        <v>344</v>
      </c>
      <c r="I11" s="17">
        <v>27.6</v>
      </c>
      <c r="J11" s="34">
        <f t="shared" si="2"/>
        <v>266</v>
      </c>
      <c r="K11" s="34">
        <f t="shared" si="3"/>
        <v>970</v>
      </c>
    </row>
    <row r="12" spans="1:11" ht="30" customHeight="1">
      <c r="A12" s="42">
        <v>6</v>
      </c>
      <c r="B12" s="54" t="s">
        <v>56</v>
      </c>
      <c r="C12" s="102" t="s">
        <v>169</v>
      </c>
      <c r="D12" s="47" t="s">
        <v>43</v>
      </c>
      <c r="E12" s="71">
        <v>9</v>
      </c>
      <c r="F12" s="34">
        <f t="shared" si="0"/>
        <v>319</v>
      </c>
      <c r="G12" s="16">
        <v>2.74</v>
      </c>
      <c r="H12" s="34">
        <f t="shared" si="1"/>
        <v>338</v>
      </c>
      <c r="I12" s="17">
        <v>31.76</v>
      </c>
      <c r="J12" s="34">
        <f t="shared" si="2"/>
        <v>312</v>
      </c>
      <c r="K12" s="34">
        <f t="shared" si="3"/>
        <v>969</v>
      </c>
    </row>
    <row r="13" spans="1:11" ht="30" customHeight="1">
      <c r="A13" s="42">
        <v>7</v>
      </c>
      <c r="B13" s="54" t="s">
        <v>57</v>
      </c>
      <c r="C13" s="102" t="s">
        <v>170</v>
      </c>
      <c r="D13" s="46" t="s">
        <v>47</v>
      </c>
      <c r="E13" s="71">
        <v>9</v>
      </c>
      <c r="F13" s="34">
        <f t="shared" si="0"/>
        <v>319</v>
      </c>
      <c r="G13" s="16">
        <v>2.65</v>
      </c>
      <c r="H13" s="34">
        <f t="shared" si="1"/>
        <v>323</v>
      </c>
      <c r="I13" s="17">
        <v>29.96</v>
      </c>
      <c r="J13" s="34">
        <f t="shared" si="2"/>
        <v>292</v>
      </c>
      <c r="K13" s="34">
        <f t="shared" si="3"/>
        <v>934</v>
      </c>
    </row>
    <row r="14" spans="1:11" ht="30" customHeight="1">
      <c r="A14" s="42">
        <v>8</v>
      </c>
      <c r="B14" s="54" t="s">
        <v>54</v>
      </c>
      <c r="C14" s="102" t="s">
        <v>167</v>
      </c>
      <c r="D14" s="46" t="s">
        <v>47</v>
      </c>
      <c r="E14" s="71">
        <v>8.5</v>
      </c>
      <c r="F14" s="34">
        <f t="shared" si="0"/>
        <v>389</v>
      </c>
      <c r="G14" s="16">
        <v>2.95</v>
      </c>
      <c r="H14" s="34">
        <f t="shared" si="1"/>
        <v>375</v>
      </c>
      <c r="I14" s="17">
        <v>16.02</v>
      </c>
      <c r="J14" s="34">
        <f t="shared" si="2"/>
        <v>139</v>
      </c>
      <c r="K14" s="34">
        <f t="shared" si="3"/>
        <v>903</v>
      </c>
    </row>
    <row r="15" spans="1:11" ht="30" customHeight="1">
      <c r="A15" s="42">
        <v>9</v>
      </c>
      <c r="B15" s="54" t="s">
        <v>35</v>
      </c>
      <c r="C15" s="102" t="s">
        <v>157</v>
      </c>
      <c r="D15" s="46" t="s">
        <v>36</v>
      </c>
      <c r="E15" s="71">
        <v>8.9</v>
      </c>
      <c r="F15" s="34">
        <f t="shared" si="0"/>
        <v>333</v>
      </c>
      <c r="G15" s="16">
        <v>2.81</v>
      </c>
      <c r="H15" s="34">
        <f t="shared" si="1"/>
        <v>350</v>
      </c>
      <c r="I15" s="17">
        <v>23.31</v>
      </c>
      <c r="J15" s="34">
        <f t="shared" si="2"/>
        <v>219</v>
      </c>
      <c r="K15" s="34">
        <f t="shared" si="3"/>
        <v>902</v>
      </c>
    </row>
    <row r="16" spans="1:11" ht="30" customHeight="1">
      <c r="A16" s="42">
        <v>10</v>
      </c>
      <c r="B16" s="54" t="s">
        <v>58</v>
      </c>
      <c r="C16" s="102" t="s">
        <v>172</v>
      </c>
      <c r="D16" s="46" t="s">
        <v>59</v>
      </c>
      <c r="E16" s="71">
        <v>8.5</v>
      </c>
      <c r="F16" s="34">
        <f t="shared" si="0"/>
        <v>389</v>
      </c>
      <c r="G16" s="16">
        <v>2.48</v>
      </c>
      <c r="H16" s="34">
        <f t="shared" si="1"/>
        <v>294</v>
      </c>
      <c r="I16" s="17">
        <v>20.63</v>
      </c>
      <c r="J16" s="34">
        <f t="shared" si="2"/>
        <v>189</v>
      </c>
      <c r="K16" s="34">
        <f t="shared" si="3"/>
        <v>872</v>
      </c>
    </row>
    <row r="17" spans="1:11" ht="30" customHeight="1">
      <c r="A17" s="42">
        <v>11</v>
      </c>
      <c r="B17" s="54" t="s">
        <v>48</v>
      </c>
      <c r="C17" s="102" t="s">
        <v>162</v>
      </c>
      <c r="D17" s="46" t="s">
        <v>36</v>
      </c>
      <c r="E17" s="71">
        <v>9.1</v>
      </c>
      <c r="F17" s="34">
        <f t="shared" si="0"/>
        <v>305</v>
      </c>
      <c r="G17" s="16">
        <v>2.57</v>
      </c>
      <c r="H17" s="34">
        <f t="shared" si="1"/>
        <v>309</v>
      </c>
      <c r="I17" s="17">
        <v>23.42</v>
      </c>
      <c r="J17" s="34">
        <f t="shared" si="2"/>
        <v>220</v>
      </c>
      <c r="K17" s="34">
        <f t="shared" si="3"/>
        <v>834</v>
      </c>
    </row>
    <row r="18" spans="1:11" ht="30" customHeight="1">
      <c r="A18" s="42">
        <v>12</v>
      </c>
      <c r="B18" s="54" t="s">
        <v>37</v>
      </c>
      <c r="C18" s="102" t="s">
        <v>158</v>
      </c>
      <c r="D18" s="47" t="s">
        <v>38</v>
      </c>
      <c r="E18" s="71">
        <v>9</v>
      </c>
      <c r="F18" s="34">
        <f t="shared" si="0"/>
        <v>319</v>
      </c>
      <c r="G18" s="16">
        <v>2.81</v>
      </c>
      <c r="H18" s="34">
        <f t="shared" si="1"/>
        <v>350</v>
      </c>
      <c r="I18" s="17">
        <v>17.18</v>
      </c>
      <c r="J18" s="34">
        <f t="shared" si="2"/>
        <v>152</v>
      </c>
      <c r="K18" s="34">
        <f t="shared" si="3"/>
        <v>821</v>
      </c>
    </row>
    <row r="19" spans="1:11" ht="30" customHeight="1">
      <c r="A19" s="42">
        <v>13</v>
      </c>
      <c r="B19" s="54" t="s">
        <v>66</v>
      </c>
      <c r="C19" s="102" t="s">
        <v>177</v>
      </c>
      <c r="D19" s="46" t="s">
        <v>38</v>
      </c>
      <c r="E19" s="71">
        <v>9.1999999999999993</v>
      </c>
      <c r="F19" s="34">
        <f t="shared" si="0"/>
        <v>292</v>
      </c>
      <c r="G19" s="16">
        <v>2.56</v>
      </c>
      <c r="H19" s="34">
        <f t="shared" si="1"/>
        <v>308</v>
      </c>
      <c r="I19" s="17">
        <v>21.38</v>
      </c>
      <c r="J19" s="34">
        <f t="shared" si="2"/>
        <v>198</v>
      </c>
      <c r="K19" s="34">
        <f t="shared" si="3"/>
        <v>798</v>
      </c>
    </row>
    <row r="20" spans="1:11" ht="30" customHeight="1">
      <c r="A20" s="42">
        <v>14</v>
      </c>
      <c r="B20" s="54" t="s">
        <v>52</v>
      </c>
      <c r="C20" s="102" t="s">
        <v>166</v>
      </c>
      <c r="D20" s="46" t="s">
        <v>53</v>
      </c>
      <c r="E20" s="71">
        <v>9</v>
      </c>
      <c r="F20" s="34">
        <f t="shared" si="0"/>
        <v>319</v>
      </c>
      <c r="G20" s="16">
        <v>2.46</v>
      </c>
      <c r="H20" s="34">
        <f t="shared" si="1"/>
        <v>291</v>
      </c>
      <c r="I20" s="17">
        <v>17.86</v>
      </c>
      <c r="J20" s="34">
        <f t="shared" si="2"/>
        <v>159</v>
      </c>
      <c r="K20" s="34">
        <f t="shared" si="3"/>
        <v>769</v>
      </c>
    </row>
    <row r="21" spans="1:11" ht="30" customHeight="1">
      <c r="A21" s="42">
        <v>15</v>
      </c>
      <c r="B21" s="54" t="s">
        <v>62</v>
      </c>
      <c r="C21" s="102" t="s">
        <v>174</v>
      </c>
      <c r="D21" s="46" t="s">
        <v>63</v>
      </c>
      <c r="E21" s="71">
        <v>9.6</v>
      </c>
      <c r="F21" s="34">
        <f t="shared" si="0"/>
        <v>240</v>
      </c>
      <c r="G21" s="16">
        <v>1.82</v>
      </c>
      <c r="H21" s="34">
        <f t="shared" si="1"/>
        <v>191</v>
      </c>
      <c r="I21" s="17">
        <v>32.32</v>
      </c>
      <c r="J21" s="34">
        <f t="shared" si="2"/>
        <v>318</v>
      </c>
      <c r="K21" s="34">
        <f t="shared" si="3"/>
        <v>749</v>
      </c>
    </row>
    <row r="22" spans="1:11" ht="30" customHeight="1">
      <c r="A22" s="42">
        <v>16</v>
      </c>
      <c r="B22" s="54" t="s">
        <v>42</v>
      </c>
      <c r="C22" s="102" t="s">
        <v>159</v>
      </c>
      <c r="D22" s="46" t="s">
        <v>43</v>
      </c>
      <c r="E22" s="71">
        <v>9.6999999999999993</v>
      </c>
      <c r="F22" s="34">
        <f t="shared" si="0"/>
        <v>228</v>
      </c>
      <c r="G22" s="16">
        <v>2.6</v>
      </c>
      <c r="H22" s="34">
        <f t="shared" si="1"/>
        <v>314</v>
      </c>
      <c r="I22" s="17">
        <v>19.21</v>
      </c>
      <c r="J22" s="34">
        <f t="shared" si="2"/>
        <v>174</v>
      </c>
      <c r="K22" s="34">
        <f t="shared" si="3"/>
        <v>716</v>
      </c>
    </row>
    <row r="23" spans="1:11" ht="30" customHeight="1">
      <c r="A23" s="42">
        <v>17</v>
      </c>
      <c r="B23" s="54" t="s">
        <v>46</v>
      </c>
      <c r="C23" s="102" t="s">
        <v>161</v>
      </c>
      <c r="D23" s="46" t="s">
        <v>47</v>
      </c>
      <c r="E23" s="71">
        <v>9.1999999999999993</v>
      </c>
      <c r="F23" s="34">
        <f t="shared" si="0"/>
        <v>292</v>
      </c>
      <c r="G23" s="16">
        <v>2.2400000000000002</v>
      </c>
      <c r="H23" s="34">
        <f t="shared" si="1"/>
        <v>255</v>
      </c>
      <c r="I23" s="17">
        <v>18.66</v>
      </c>
      <c r="J23" s="34">
        <f t="shared" si="2"/>
        <v>168</v>
      </c>
      <c r="K23" s="34">
        <f t="shared" si="3"/>
        <v>715</v>
      </c>
    </row>
    <row r="24" spans="1:11" ht="30" customHeight="1">
      <c r="A24" s="42">
        <v>18</v>
      </c>
      <c r="B24" s="54" t="s">
        <v>44</v>
      </c>
      <c r="C24" s="102" t="s">
        <v>160</v>
      </c>
      <c r="D24" s="46" t="s">
        <v>45</v>
      </c>
      <c r="E24" s="71">
        <v>9.9</v>
      </c>
      <c r="F24" s="34">
        <f t="shared" si="0"/>
        <v>203</v>
      </c>
      <c r="G24" s="16">
        <v>2.4500000000000002</v>
      </c>
      <c r="H24" s="34">
        <f t="shared" si="1"/>
        <v>289</v>
      </c>
      <c r="I24" s="17">
        <v>21.49</v>
      </c>
      <c r="J24" s="34">
        <f t="shared" si="2"/>
        <v>199</v>
      </c>
      <c r="K24" s="34">
        <f t="shared" si="3"/>
        <v>691</v>
      </c>
    </row>
    <row r="25" spans="1:11" ht="30" customHeight="1">
      <c r="A25" s="42">
        <v>19</v>
      </c>
      <c r="B25" s="54" t="s">
        <v>50</v>
      </c>
      <c r="C25" s="102" t="s">
        <v>164</v>
      </c>
      <c r="D25" s="46" t="s">
        <v>43</v>
      </c>
      <c r="E25" s="71">
        <v>10.4</v>
      </c>
      <c r="F25" s="34">
        <f t="shared" si="0"/>
        <v>145</v>
      </c>
      <c r="G25" s="16">
        <v>2.46</v>
      </c>
      <c r="H25" s="34">
        <f t="shared" si="1"/>
        <v>291</v>
      </c>
      <c r="I25" s="17">
        <v>26.15</v>
      </c>
      <c r="J25" s="34">
        <f t="shared" si="2"/>
        <v>250</v>
      </c>
      <c r="K25" s="34">
        <f t="shared" si="3"/>
        <v>686</v>
      </c>
    </row>
    <row r="26" spans="1:11" ht="30" customHeight="1">
      <c r="A26" s="42">
        <v>20</v>
      </c>
      <c r="B26" s="54" t="s">
        <v>55</v>
      </c>
      <c r="C26" s="102" t="s">
        <v>168</v>
      </c>
      <c r="D26" s="46" t="s">
        <v>38</v>
      </c>
      <c r="E26" s="71">
        <v>9.6999999999999993</v>
      </c>
      <c r="F26" s="34">
        <f t="shared" si="0"/>
        <v>228</v>
      </c>
      <c r="G26" s="16">
        <v>2.33</v>
      </c>
      <c r="H26" s="34">
        <f t="shared" si="1"/>
        <v>270</v>
      </c>
      <c r="I26" s="17">
        <v>19.28</v>
      </c>
      <c r="J26" s="34">
        <f t="shared" si="2"/>
        <v>175</v>
      </c>
      <c r="K26" s="34">
        <f t="shared" si="3"/>
        <v>673</v>
      </c>
    </row>
    <row r="27" spans="1:11" ht="30" customHeight="1">
      <c r="A27" s="42">
        <v>21</v>
      </c>
      <c r="B27" s="54" t="s">
        <v>49</v>
      </c>
      <c r="C27" s="102" t="s">
        <v>163</v>
      </c>
      <c r="D27" s="47" t="s">
        <v>38</v>
      </c>
      <c r="E27" s="71">
        <v>10.8</v>
      </c>
      <c r="F27" s="34">
        <f t="shared" si="0"/>
        <v>102</v>
      </c>
      <c r="G27" s="16">
        <v>1.66</v>
      </c>
      <c r="H27" s="34">
        <f t="shared" si="1"/>
        <v>168</v>
      </c>
      <c r="I27" s="17">
        <v>16.73</v>
      </c>
      <c r="J27" s="34">
        <f t="shared" si="2"/>
        <v>147</v>
      </c>
      <c r="K27" s="34">
        <f t="shared" si="3"/>
        <v>417</v>
      </c>
    </row>
    <row r="28" spans="1:11" ht="30" customHeight="1">
      <c r="A28" s="42">
        <v>22</v>
      </c>
      <c r="B28" s="54" t="s">
        <v>51</v>
      </c>
      <c r="C28" s="102" t="s">
        <v>171</v>
      </c>
      <c r="D28" s="46" t="s">
        <v>45</v>
      </c>
      <c r="E28" s="138">
        <v>14.3</v>
      </c>
      <c r="F28" s="34">
        <v>0</v>
      </c>
      <c r="G28" s="16">
        <v>1.59</v>
      </c>
      <c r="H28" s="34">
        <f t="shared" si="1"/>
        <v>158</v>
      </c>
      <c r="I28" s="17">
        <v>9.7200000000000006</v>
      </c>
      <c r="J28" s="34">
        <f t="shared" si="2"/>
        <v>71</v>
      </c>
      <c r="K28" s="34">
        <f t="shared" si="3"/>
        <v>229</v>
      </c>
    </row>
    <row r="29" spans="1:11">
      <c r="E29" s="140" t="s">
        <v>579</v>
      </c>
    </row>
    <row r="30" spans="1:11">
      <c r="E30" s="139" t="s">
        <v>579</v>
      </c>
    </row>
    <row r="31" spans="1:11">
      <c r="E31" s="139" t="s">
        <v>579</v>
      </c>
    </row>
    <row r="32" spans="1:11">
      <c r="E32" s="137"/>
    </row>
  </sheetData>
  <protectedRanges>
    <protectedRange sqref="C11 C17 C23" name="範囲5_3_1_1"/>
  </protectedRanges>
  <autoFilter ref="B6:K6">
    <sortState ref="B7:K31">
      <sortCondition descending="1" ref="K6"/>
    </sortState>
  </autoFilter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1 C17 C23"/>
  </dataValidations>
  <pageMargins left="0.78749999999999998" right="0.78749999999999998" top="0.39374999999999999" bottom="0.39374999999999999" header="0.51180555555555562" footer="0.51180555555555562"/>
  <pageSetup paperSize="9" scale="68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96"/>
  <sheetViews>
    <sheetView topLeftCell="A4" zoomScaleNormal="100" workbookViewId="0">
      <selection activeCell="D8" sqref="D8"/>
    </sheetView>
  </sheetViews>
  <sheetFormatPr defaultColWidth="9"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1" customWidth="1"/>
    <col min="6" max="6" width="9.125" customWidth="1"/>
    <col min="7" max="16384" width="9" style="7"/>
  </cols>
  <sheetData>
    <row r="1" spans="1:5" ht="17.25" customHeight="1">
      <c r="A1" s="155" t="s">
        <v>22</v>
      </c>
      <c r="B1" s="155"/>
      <c r="C1" s="155"/>
      <c r="D1" s="155"/>
      <c r="E1" s="155"/>
    </row>
    <row r="2" spans="1:5" ht="17.25" customHeight="1">
      <c r="A2" s="87"/>
      <c r="B2" s="87"/>
      <c r="C2" s="87"/>
      <c r="D2" s="87"/>
      <c r="E2" s="87"/>
    </row>
    <row r="3" spans="1:5" ht="17.25" customHeight="1">
      <c r="B3" s="8"/>
      <c r="C3" s="8"/>
      <c r="D3" s="9"/>
      <c r="E3" s="15"/>
    </row>
    <row r="4" spans="1:5" ht="17.25" customHeight="1">
      <c r="A4" s="156" t="s">
        <v>425</v>
      </c>
      <c r="B4" s="156"/>
      <c r="C4" s="77"/>
      <c r="D4" s="10"/>
    </row>
    <row r="5" spans="1:5" ht="17.25" customHeight="1">
      <c r="A5" s="78" t="s">
        <v>3</v>
      </c>
      <c r="B5" s="79" t="s">
        <v>16</v>
      </c>
      <c r="C5" s="80" t="s">
        <v>0</v>
      </c>
      <c r="D5" s="80" t="s">
        <v>1</v>
      </c>
      <c r="E5" s="81" t="s">
        <v>2</v>
      </c>
    </row>
    <row r="6" spans="1:5" ht="17.25" customHeight="1">
      <c r="A6" s="78" t="s">
        <v>546</v>
      </c>
      <c r="B6" s="79"/>
      <c r="C6" s="80"/>
      <c r="D6" s="80"/>
      <c r="E6" s="81"/>
    </row>
    <row r="7" spans="1:5" ht="30" customHeight="1">
      <c r="A7" s="90">
        <v>1</v>
      </c>
      <c r="B7" s="100" t="s">
        <v>410</v>
      </c>
      <c r="C7" s="101" t="s">
        <v>411</v>
      </c>
      <c r="D7" s="91" t="s">
        <v>412</v>
      </c>
      <c r="E7" s="94">
        <v>9.9</v>
      </c>
    </row>
    <row r="8" spans="1:5" ht="30" customHeight="1">
      <c r="A8" s="90">
        <v>2</v>
      </c>
      <c r="B8" s="100" t="s">
        <v>413</v>
      </c>
      <c r="C8" s="101" t="s">
        <v>414</v>
      </c>
      <c r="D8" s="91" t="s">
        <v>412</v>
      </c>
      <c r="E8" s="94">
        <v>10.1</v>
      </c>
    </row>
    <row r="9" spans="1:5" ht="30" customHeight="1">
      <c r="A9" s="90">
        <v>3</v>
      </c>
      <c r="B9" s="100" t="s">
        <v>415</v>
      </c>
      <c r="C9" s="101" t="s">
        <v>422</v>
      </c>
      <c r="D9" s="91" t="s">
        <v>416</v>
      </c>
      <c r="E9" s="94">
        <v>10.6</v>
      </c>
    </row>
    <row r="10" spans="1:5" ht="30" customHeight="1">
      <c r="A10" s="90" t="s">
        <v>547</v>
      </c>
      <c r="B10" s="100"/>
      <c r="C10" s="101"/>
      <c r="D10" s="91"/>
      <c r="E10" s="94"/>
    </row>
    <row r="11" spans="1:5" ht="30" customHeight="1">
      <c r="A11" s="90">
        <v>1</v>
      </c>
      <c r="B11" s="100" t="s">
        <v>548</v>
      </c>
      <c r="C11" s="101" t="s">
        <v>652</v>
      </c>
      <c r="D11" s="91" t="s">
        <v>549</v>
      </c>
      <c r="E11" s="94">
        <v>9.5</v>
      </c>
    </row>
    <row r="12" spans="1:5" ht="30" customHeight="1">
      <c r="A12" s="90">
        <v>2</v>
      </c>
      <c r="B12" s="100" t="s">
        <v>421</v>
      </c>
      <c r="C12" s="101" t="s">
        <v>424</v>
      </c>
      <c r="D12" s="91" t="s">
        <v>401</v>
      </c>
      <c r="E12" s="94">
        <v>9.6999999999999993</v>
      </c>
    </row>
    <row r="13" spans="1:5" ht="30" customHeight="1">
      <c r="A13" s="90">
        <v>3</v>
      </c>
      <c r="B13" s="100" t="s">
        <v>420</v>
      </c>
      <c r="C13" s="101" t="s">
        <v>423</v>
      </c>
      <c r="D13" s="91" t="s">
        <v>401</v>
      </c>
      <c r="E13" s="95">
        <v>9.8000000000000007</v>
      </c>
    </row>
    <row r="14" spans="1:5" ht="30" customHeight="1">
      <c r="A14" s="90">
        <v>4</v>
      </c>
      <c r="B14" s="100" t="s">
        <v>417</v>
      </c>
      <c r="C14" s="101" t="s">
        <v>418</v>
      </c>
      <c r="D14" s="91" t="s">
        <v>419</v>
      </c>
      <c r="E14" s="95">
        <v>11</v>
      </c>
    </row>
    <row r="15" spans="1:5" ht="17.25" customHeight="1">
      <c r="A15" s="90"/>
      <c r="B15" s="100"/>
      <c r="C15" s="44"/>
      <c r="D15" s="91"/>
      <c r="E15" s="94"/>
    </row>
    <row r="16" spans="1:5" ht="17.25" customHeight="1">
      <c r="A16" s="90"/>
      <c r="B16" s="100"/>
      <c r="C16" s="44"/>
      <c r="D16" s="91"/>
      <c r="E16" s="95"/>
    </row>
    <row r="17" spans="1:5" ht="17.25" customHeight="1">
      <c r="A17" s="90"/>
      <c r="B17" s="100"/>
      <c r="C17" s="44"/>
      <c r="D17" s="91"/>
      <c r="E17" s="95"/>
    </row>
    <row r="18" spans="1:5" ht="17.25" customHeight="1">
      <c r="A18" s="56"/>
      <c r="B18" s="50"/>
      <c r="C18" s="51"/>
      <c r="D18" s="52"/>
      <c r="E18" s="88"/>
    </row>
    <row r="19" spans="1:5" ht="17.25" customHeight="1">
      <c r="A19" s="56"/>
      <c r="B19" s="50"/>
      <c r="C19" s="51"/>
      <c r="D19" s="52"/>
      <c r="E19" s="88"/>
    </row>
    <row r="20" spans="1:5" ht="17.25" customHeight="1">
      <c r="A20" s="56"/>
      <c r="B20" s="50"/>
      <c r="C20" s="51"/>
      <c r="D20" s="52"/>
      <c r="E20" s="53"/>
    </row>
    <row r="21" spans="1:5" ht="17.25" customHeight="1"/>
    <row r="22" spans="1:5" ht="17.25" customHeight="1"/>
    <row r="23" spans="1:5" ht="17.25" customHeight="1"/>
    <row r="24" spans="1:5" ht="17.25" customHeight="1">
      <c r="E24" s="7"/>
    </row>
    <row r="25" spans="1:5" ht="17.25" customHeight="1">
      <c r="E25" s="7"/>
    </row>
    <row r="26" spans="1:5" ht="17.25" customHeight="1">
      <c r="E26" s="7"/>
    </row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</sheetData>
  <protectedRanges>
    <protectedRange sqref="C18:C20" name="範囲5_3_1"/>
    <protectedRange sqref="C8 C11 C14 C16" name="範囲5_1_2"/>
    <protectedRange sqref="C7 C9:C10 C12:C13 C15 C17" name="範囲5_3_1_2"/>
  </protectedRanges>
  <sortState ref="A11:E14">
    <sortCondition ref="A11:A14"/>
  </sortState>
  <mergeCells count="2">
    <mergeCell ref="A1:E1"/>
    <mergeCell ref="A4:B4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94"/>
  <sheetViews>
    <sheetView zoomScaleNormal="100" workbookViewId="0">
      <selection activeCell="H11" sqref="H11"/>
    </sheetView>
  </sheetViews>
  <sheetFormatPr defaultColWidth="9"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1" customWidth="1"/>
    <col min="6" max="6" width="9.125" customWidth="1"/>
    <col min="7" max="16384" width="9" style="7"/>
  </cols>
  <sheetData>
    <row r="1" spans="1:5" ht="17.25" customHeight="1">
      <c r="A1" s="155" t="s">
        <v>22</v>
      </c>
      <c r="B1" s="155"/>
      <c r="C1" s="155"/>
      <c r="D1" s="155"/>
      <c r="E1" s="155"/>
    </row>
    <row r="2" spans="1:5" ht="17.25" customHeight="1">
      <c r="A2" s="106"/>
      <c r="B2" s="106"/>
      <c r="C2" s="106"/>
      <c r="D2" s="106"/>
      <c r="E2" s="106"/>
    </row>
    <row r="3" spans="1:5" ht="17.25" customHeight="1">
      <c r="B3" s="8"/>
      <c r="C3" s="8"/>
      <c r="D3" s="9"/>
      <c r="E3" s="15"/>
    </row>
    <row r="4" spans="1:5" ht="17.25" customHeight="1">
      <c r="A4" s="156" t="s">
        <v>426</v>
      </c>
      <c r="B4" s="156"/>
      <c r="C4" s="77"/>
      <c r="D4" s="10"/>
    </row>
    <row r="5" spans="1:5" ht="17.25" customHeight="1">
      <c r="A5" s="78" t="s">
        <v>3</v>
      </c>
      <c r="B5" s="79" t="s">
        <v>16</v>
      </c>
      <c r="C5" s="80" t="s">
        <v>0</v>
      </c>
      <c r="D5" s="80" t="s">
        <v>1</v>
      </c>
      <c r="E5" s="81" t="s">
        <v>2</v>
      </c>
    </row>
    <row r="6" spans="1:5" ht="30" customHeight="1">
      <c r="A6" s="90">
        <v>1</v>
      </c>
      <c r="B6" s="100" t="s">
        <v>429</v>
      </c>
      <c r="C6" s="101" t="s">
        <v>430</v>
      </c>
      <c r="D6" s="91" t="s">
        <v>431</v>
      </c>
      <c r="E6" s="94">
        <v>9.1999999999999993</v>
      </c>
    </row>
    <row r="7" spans="1:5" ht="30" customHeight="1">
      <c r="A7" s="90">
        <v>2</v>
      </c>
      <c r="B7" s="100" t="s">
        <v>552</v>
      </c>
      <c r="C7" s="101" t="s">
        <v>553</v>
      </c>
      <c r="D7" s="91"/>
      <c r="E7" s="95">
        <v>9.1999999999999993</v>
      </c>
    </row>
    <row r="8" spans="1:5" ht="30" customHeight="1">
      <c r="A8" s="90">
        <v>3</v>
      </c>
      <c r="B8" s="100" t="s">
        <v>550</v>
      </c>
      <c r="C8" s="101" t="s">
        <v>551</v>
      </c>
      <c r="D8" s="91"/>
      <c r="E8" s="94">
        <v>9.4</v>
      </c>
    </row>
    <row r="9" spans="1:5" ht="30" customHeight="1">
      <c r="A9" s="90">
        <v>4</v>
      </c>
      <c r="B9" s="100" t="s">
        <v>554</v>
      </c>
      <c r="C9" s="101" t="s">
        <v>555</v>
      </c>
      <c r="D9" s="91" t="s">
        <v>556</v>
      </c>
      <c r="E9" s="95">
        <v>10.199999999999999</v>
      </c>
    </row>
    <row r="10" spans="1:5" ht="30" customHeight="1">
      <c r="A10" s="117"/>
      <c r="B10" s="118" t="s">
        <v>427</v>
      </c>
      <c r="C10" s="119" t="s">
        <v>428</v>
      </c>
      <c r="D10" s="120" t="s">
        <v>404</v>
      </c>
      <c r="E10" s="121" t="s">
        <v>572</v>
      </c>
    </row>
    <row r="11" spans="1:5" ht="30" customHeight="1">
      <c r="A11" s="90"/>
      <c r="B11" s="100"/>
      <c r="C11" s="101"/>
      <c r="D11" s="91"/>
      <c r="E11" s="94"/>
    </row>
    <row r="12" spans="1:5" ht="17.25" customHeight="1">
      <c r="A12" s="90"/>
      <c r="B12" s="100"/>
      <c r="C12" s="44"/>
      <c r="D12" s="91"/>
      <c r="E12" s="94"/>
    </row>
    <row r="13" spans="1:5" ht="17.25" customHeight="1">
      <c r="A13" s="90"/>
      <c r="B13" s="100"/>
      <c r="C13" s="44"/>
      <c r="D13" s="91"/>
      <c r="E13" s="94"/>
    </row>
    <row r="14" spans="1:5" ht="17.25" customHeight="1">
      <c r="A14" s="90"/>
      <c r="B14" s="100"/>
      <c r="C14" s="44"/>
      <c r="D14" s="91"/>
      <c r="E14" s="95"/>
    </row>
    <row r="15" spans="1:5" ht="17.25" customHeight="1">
      <c r="A15" s="90"/>
      <c r="B15" s="100"/>
      <c r="C15" s="44"/>
      <c r="D15" s="91"/>
      <c r="E15" s="95"/>
    </row>
    <row r="16" spans="1:5" ht="17.25" customHeight="1">
      <c r="A16" s="56"/>
      <c r="B16" s="50"/>
      <c r="C16" s="51"/>
      <c r="D16" s="52"/>
      <c r="E16" s="88"/>
    </row>
    <row r="17" spans="1:5" ht="17.25" customHeight="1">
      <c r="A17" s="56"/>
      <c r="B17" s="50"/>
      <c r="C17" s="51"/>
      <c r="D17" s="52"/>
      <c r="E17" s="88"/>
    </row>
    <row r="18" spans="1:5" ht="17.25" customHeight="1">
      <c r="A18" s="56"/>
      <c r="B18" s="50"/>
      <c r="C18" s="51"/>
      <c r="D18" s="52"/>
      <c r="E18" s="53"/>
    </row>
    <row r="19" spans="1:5" ht="17.25" customHeight="1"/>
    <row r="20" spans="1:5" ht="17.25" customHeight="1"/>
    <row r="21" spans="1:5" ht="17.25" customHeight="1"/>
    <row r="22" spans="1:5" ht="17.25" customHeight="1">
      <c r="E22" s="7"/>
    </row>
    <row r="23" spans="1:5" ht="17.25" customHeight="1">
      <c r="E23" s="7"/>
    </row>
    <row r="24" spans="1:5" ht="17.25" customHeight="1">
      <c r="E24" s="7"/>
    </row>
    <row r="25" spans="1:5" ht="17.25" customHeight="1"/>
    <row r="26" spans="1:5" ht="17.25" customHeight="1"/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</sheetData>
  <protectedRanges>
    <protectedRange sqref="C16:C18" name="範囲5_3_1"/>
    <protectedRange sqref="C7 C9 C12 C14" name="範囲5_1_2"/>
    <protectedRange sqref="C6 C8 C10:C11 C13 C15" name="範囲5_3_1_2"/>
  </protectedRanges>
  <sortState ref="A6:E10">
    <sortCondition ref="A6:A10"/>
  </sortState>
  <mergeCells count="2">
    <mergeCell ref="A1:E1"/>
    <mergeCell ref="A4:B4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95"/>
  <sheetViews>
    <sheetView topLeftCell="A7" zoomScaleNormal="100" workbookViewId="0">
      <selection activeCell="G14" sqref="G14"/>
    </sheetView>
  </sheetViews>
  <sheetFormatPr defaultColWidth="9"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1" customWidth="1"/>
    <col min="6" max="6" width="9.125" customWidth="1"/>
    <col min="7" max="16384" width="9" style="7"/>
  </cols>
  <sheetData>
    <row r="1" spans="1:5" ht="17.25" customHeight="1">
      <c r="A1" s="155" t="s">
        <v>22</v>
      </c>
      <c r="B1" s="155"/>
      <c r="C1" s="155"/>
      <c r="D1" s="155"/>
      <c r="E1" s="155"/>
    </row>
    <row r="2" spans="1:5" ht="17.25" customHeight="1">
      <c r="A2" s="106"/>
      <c r="B2" s="106"/>
      <c r="C2" s="106"/>
      <c r="D2" s="106"/>
      <c r="E2" s="106"/>
    </row>
    <row r="3" spans="1:5" ht="17.25" customHeight="1">
      <c r="B3" s="8"/>
      <c r="C3" s="8"/>
      <c r="D3" s="9"/>
      <c r="E3" s="15"/>
    </row>
    <row r="4" spans="1:5" ht="17.25" customHeight="1">
      <c r="A4" s="156" t="s">
        <v>542</v>
      </c>
      <c r="B4" s="156"/>
      <c r="C4" s="77"/>
      <c r="D4" s="10"/>
    </row>
    <row r="5" spans="1:5" ht="17.25" customHeight="1">
      <c r="A5" s="78" t="s">
        <v>3</v>
      </c>
      <c r="B5" s="79" t="s">
        <v>16</v>
      </c>
      <c r="C5" s="80" t="s">
        <v>0</v>
      </c>
      <c r="D5" s="80" t="s">
        <v>1</v>
      </c>
      <c r="E5" s="81" t="s">
        <v>2</v>
      </c>
    </row>
    <row r="6" spans="1:5" ht="17.25" customHeight="1">
      <c r="A6" s="78" t="s">
        <v>546</v>
      </c>
      <c r="B6" s="79"/>
      <c r="C6" s="80"/>
      <c r="D6" s="80"/>
      <c r="E6" s="81"/>
    </row>
    <row r="7" spans="1:5" ht="30" customHeight="1">
      <c r="A7" s="90">
        <v>1</v>
      </c>
      <c r="B7" s="100" t="s">
        <v>538</v>
      </c>
      <c r="C7" s="101" t="s">
        <v>539</v>
      </c>
      <c r="D7" s="91" t="s">
        <v>404</v>
      </c>
      <c r="E7" s="94">
        <v>10.5</v>
      </c>
    </row>
    <row r="8" spans="1:5" ht="30" customHeight="1">
      <c r="A8" s="90">
        <v>2</v>
      </c>
      <c r="B8" s="100" t="s">
        <v>557</v>
      </c>
      <c r="C8" s="101" t="s">
        <v>558</v>
      </c>
      <c r="D8" s="91" t="s">
        <v>559</v>
      </c>
      <c r="E8" s="94">
        <v>11.8</v>
      </c>
    </row>
    <row r="9" spans="1:5" ht="30" customHeight="1">
      <c r="A9" s="90">
        <v>3</v>
      </c>
      <c r="B9" s="100" t="s">
        <v>560</v>
      </c>
      <c r="C9" s="101" t="s">
        <v>561</v>
      </c>
      <c r="D9" s="91" t="s">
        <v>559</v>
      </c>
      <c r="E9" s="95">
        <v>12.7</v>
      </c>
    </row>
    <row r="10" spans="1:5" ht="30" customHeight="1">
      <c r="A10" s="117"/>
      <c r="B10" s="118" t="s">
        <v>540</v>
      </c>
      <c r="C10" s="119" t="s">
        <v>541</v>
      </c>
      <c r="D10" s="120" t="s">
        <v>404</v>
      </c>
      <c r="E10" s="121" t="s">
        <v>572</v>
      </c>
    </row>
    <row r="11" spans="1:5" ht="30" customHeight="1">
      <c r="A11" s="90" t="s">
        <v>547</v>
      </c>
      <c r="B11" s="100"/>
      <c r="C11" s="101"/>
      <c r="D11" s="91"/>
      <c r="E11" s="95"/>
    </row>
    <row r="12" spans="1:5" ht="30" customHeight="1">
      <c r="A12" s="90">
        <v>1</v>
      </c>
      <c r="B12" s="100" t="s">
        <v>564</v>
      </c>
      <c r="C12" s="101" t="s">
        <v>565</v>
      </c>
      <c r="D12" s="91"/>
      <c r="E12" s="94">
        <v>10.4</v>
      </c>
    </row>
    <row r="13" spans="1:5" ht="30" customHeight="1">
      <c r="A13" s="90">
        <v>2</v>
      </c>
      <c r="B13" s="100" t="s">
        <v>569</v>
      </c>
      <c r="C13" s="101" t="s">
        <v>570</v>
      </c>
      <c r="D13" s="91" t="s">
        <v>549</v>
      </c>
      <c r="E13" s="95">
        <v>11.1</v>
      </c>
    </row>
    <row r="14" spans="1:5" ht="30" customHeight="1">
      <c r="A14" s="90">
        <v>3</v>
      </c>
      <c r="B14" s="100" t="s">
        <v>566</v>
      </c>
      <c r="C14" s="116" t="s">
        <v>571</v>
      </c>
      <c r="D14" s="91" t="s">
        <v>556</v>
      </c>
      <c r="E14" s="94">
        <v>11.5</v>
      </c>
    </row>
    <row r="15" spans="1:5" ht="30" customHeight="1">
      <c r="A15" s="90">
        <v>4</v>
      </c>
      <c r="B15" s="100" t="s">
        <v>562</v>
      </c>
      <c r="C15" s="101" t="s">
        <v>563</v>
      </c>
      <c r="D15" s="91"/>
      <c r="E15" s="94">
        <v>12.1</v>
      </c>
    </row>
    <row r="16" spans="1:5" ht="30" customHeight="1">
      <c r="A16" s="90">
        <v>5</v>
      </c>
      <c r="B16" s="100" t="s">
        <v>567</v>
      </c>
      <c r="C16" s="101" t="s">
        <v>568</v>
      </c>
      <c r="D16" s="91" t="s">
        <v>559</v>
      </c>
      <c r="E16" s="95">
        <v>12.3</v>
      </c>
    </row>
    <row r="17" spans="1:5" ht="17.25" customHeight="1">
      <c r="A17" s="56"/>
      <c r="B17" s="50"/>
      <c r="C17" s="51"/>
      <c r="D17" s="52"/>
      <c r="E17" s="88"/>
    </row>
    <row r="18" spans="1:5" ht="17.25" customHeight="1">
      <c r="A18" s="56"/>
      <c r="B18" s="50"/>
      <c r="C18" s="51"/>
      <c r="D18" s="52"/>
      <c r="E18" s="88"/>
    </row>
    <row r="19" spans="1:5" ht="17.25" customHeight="1">
      <c r="A19" s="56"/>
      <c r="B19" s="50"/>
      <c r="C19" s="51"/>
      <c r="D19" s="52"/>
      <c r="E19" s="53"/>
    </row>
    <row r="20" spans="1:5" ht="17.25" customHeight="1"/>
    <row r="21" spans="1:5" ht="17.25" customHeight="1"/>
    <row r="22" spans="1:5" ht="17.25" customHeight="1"/>
    <row r="23" spans="1:5" ht="17.25" customHeight="1">
      <c r="E23" s="7"/>
    </row>
    <row r="24" spans="1:5" ht="17.25" customHeight="1">
      <c r="E24" s="7"/>
    </row>
    <row r="25" spans="1:5" ht="17.25" customHeight="1">
      <c r="E25" s="7"/>
    </row>
    <row r="26" spans="1:5" ht="17.25" customHeight="1"/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</sheetData>
  <protectedRanges>
    <protectedRange sqref="C17:C19" name="範囲5_3_1"/>
    <protectedRange sqref="C8 C10 C13 C15" name="範囲5_1_2"/>
    <protectedRange sqref="C7 C9 C11:C12 C14 C16" name="範囲5_3_1_2"/>
  </protectedRanges>
  <sortState ref="A7:E10">
    <sortCondition ref="E7:E10"/>
  </sortState>
  <mergeCells count="2">
    <mergeCell ref="A1:E1"/>
    <mergeCell ref="A4:B4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84"/>
  <sheetViews>
    <sheetView topLeftCell="A22" zoomScaleNormal="100" workbookViewId="0">
      <selection activeCell="G15" sqref="G15"/>
    </sheetView>
  </sheetViews>
  <sheetFormatPr defaultRowHeight="13.5"/>
  <cols>
    <col min="1" max="1" width="6.25" style="2" customWidth="1"/>
    <col min="2" max="2" width="7.5" style="4" customWidth="1"/>
    <col min="3" max="3" width="15.875" style="2" bestFit="1" customWidth="1"/>
    <col min="4" max="4" width="22.5" style="2" customWidth="1"/>
    <col min="5" max="5" width="12.5" style="12" customWidth="1"/>
  </cols>
  <sheetData>
    <row r="1" spans="1:5" s="25" customFormat="1" ht="17.25" customHeight="1">
      <c r="A1" s="157" t="s">
        <v>23</v>
      </c>
      <c r="B1" s="157"/>
      <c r="C1" s="157"/>
      <c r="D1" s="157"/>
      <c r="E1" s="157"/>
    </row>
    <row r="2" spans="1:5" s="25" customFormat="1" ht="17.25" customHeight="1">
      <c r="A2" s="89"/>
      <c r="B2" s="89"/>
      <c r="C2" s="89"/>
      <c r="D2" s="89"/>
      <c r="E2" s="89"/>
    </row>
    <row r="3" spans="1:5" s="25" customFormat="1" ht="17.25" customHeight="1">
      <c r="A3" s="27"/>
      <c r="B3" s="23"/>
      <c r="C3" s="27"/>
      <c r="D3" s="27"/>
      <c r="E3" s="27"/>
    </row>
    <row r="4" spans="1:5" s="25" customFormat="1" ht="17.25" customHeight="1">
      <c r="A4" s="158" t="s">
        <v>20</v>
      </c>
      <c r="B4" s="158"/>
      <c r="C4" s="3"/>
      <c r="D4" s="26"/>
      <c r="E4" s="24"/>
    </row>
    <row r="5" spans="1:5" s="25" customFormat="1" ht="17.25" customHeight="1">
      <c r="A5" s="82" t="s">
        <v>3</v>
      </c>
      <c r="B5" s="83" t="s">
        <v>7</v>
      </c>
      <c r="C5" s="84" t="s">
        <v>8</v>
      </c>
      <c r="D5" s="85" t="s">
        <v>9</v>
      </c>
      <c r="E5" s="86" t="s">
        <v>15</v>
      </c>
    </row>
    <row r="6" spans="1:5" s="25" customFormat="1" ht="30" customHeight="1">
      <c r="A6" s="60">
        <v>1</v>
      </c>
      <c r="B6" s="43" t="s">
        <v>452</v>
      </c>
      <c r="C6" s="108" t="s">
        <v>453</v>
      </c>
      <c r="D6" s="37" t="s">
        <v>454</v>
      </c>
      <c r="E6" s="93" t="s">
        <v>606</v>
      </c>
    </row>
    <row r="7" spans="1:5" s="25" customFormat="1" ht="30" customHeight="1">
      <c r="A7" s="92">
        <v>2</v>
      </c>
      <c r="B7" s="43" t="s">
        <v>442</v>
      </c>
      <c r="C7" s="108" t="s">
        <v>443</v>
      </c>
      <c r="D7" s="37" t="s">
        <v>416</v>
      </c>
      <c r="E7" s="93" t="s">
        <v>602</v>
      </c>
    </row>
    <row r="8" spans="1:5" s="25" customFormat="1" ht="30" customHeight="1">
      <c r="A8" s="60">
        <v>3</v>
      </c>
      <c r="B8" s="43" t="s">
        <v>447</v>
      </c>
      <c r="C8" s="108" t="s">
        <v>448</v>
      </c>
      <c r="D8" s="41" t="s">
        <v>449</v>
      </c>
      <c r="E8" s="93" t="s">
        <v>604</v>
      </c>
    </row>
    <row r="9" spans="1:5" s="25" customFormat="1" ht="30" customHeight="1">
      <c r="A9" s="92">
        <v>4</v>
      </c>
      <c r="B9" s="43" t="s">
        <v>450</v>
      </c>
      <c r="C9" s="107" t="s">
        <v>451</v>
      </c>
      <c r="D9" s="37" t="s">
        <v>431</v>
      </c>
      <c r="E9" s="93" t="s">
        <v>605</v>
      </c>
    </row>
    <row r="10" spans="1:5" s="25" customFormat="1" ht="30" customHeight="1">
      <c r="A10" s="60">
        <v>5</v>
      </c>
      <c r="B10" s="43" t="s">
        <v>440</v>
      </c>
      <c r="C10" s="107" t="s">
        <v>458</v>
      </c>
      <c r="D10" s="41" t="s">
        <v>441</v>
      </c>
      <c r="E10" s="93" t="s">
        <v>601</v>
      </c>
    </row>
    <row r="11" spans="1:5" s="25" customFormat="1" ht="30" customHeight="1">
      <c r="A11" s="92">
        <v>6</v>
      </c>
      <c r="B11" s="43" t="s">
        <v>435</v>
      </c>
      <c r="C11" s="107" t="s">
        <v>455</v>
      </c>
      <c r="D11" s="37" t="s">
        <v>412</v>
      </c>
      <c r="E11" s="93" t="s">
        <v>598</v>
      </c>
    </row>
    <row r="12" spans="1:5" s="25" customFormat="1" ht="30" customHeight="1">
      <c r="A12" s="60">
        <v>7</v>
      </c>
      <c r="B12" s="43" t="s">
        <v>439</v>
      </c>
      <c r="C12" s="108" t="s">
        <v>457</v>
      </c>
      <c r="D12" s="37" t="s">
        <v>412</v>
      </c>
      <c r="E12" s="93" t="s">
        <v>600</v>
      </c>
    </row>
    <row r="13" spans="1:5" s="25" customFormat="1" ht="30" customHeight="1">
      <c r="A13" s="92">
        <v>8</v>
      </c>
      <c r="B13" s="43" t="s">
        <v>444</v>
      </c>
      <c r="C13" s="107" t="s">
        <v>445</v>
      </c>
      <c r="D13" s="37" t="s">
        <v>446</v>
      </c>
      <c r="E13" s="93" t="s">
        <v>603</v>
      </c>
    </row>
    <row r="14" spans="1:5" s="25" customFormat="1" ht="30" customHeight="1">
      <c r="A14" s="60">
        <v>9</v>
      </c>
      <c r="B14" s="43" t="s">
        <v>436</v>
      </c>
      <c r="C14" s="108" t="s">
        <v>437</v>
      </c>
      <c r="D14" s="41" t="s">
        <v>412</v>
      </c>
      <c r="E14" s="93" t="s">
        <v>599</v>
      </c>
    </row>
    <row r="15" spans="1:5" s="25" customFormat="1" ht="30" customHeight="1">
      <c r="A15" s="144"/>
      <c r="B15" s="124" t="s">
        <v>432</v>
      </c>
      <c r="C15" s="145" t="s">
        <v>433</v>
      </c>
      <c r="D15" s="146" t="s">
        <v>434</v>
      </c>
      <c r="E15" s="147" t="s">
        <v>576</v>
      </c>
    </row>
    <row r="16" spans="1:5" s="25" customFormat="1" ht="30" customHeight="1">
      <c r="A16" s="144"/>
      <c r="B16" s="124" t="s">
        <v>438</v>
      </c>
      <c r="C16" s="145" t="s">
        <v>456</v>
      </c>
      <c r="D16" s="146" t="s">
        <v>412</v>
      </c>
      <c r="E16" s="147" t="s">
        <v>576</v>
      </c>
    </row>
    <row r="17" spans="1:5" ht="17.25" customHeight="1"/>
    <row r="18" spans="1:5" ht="17.25" customHeight="1"/>
    <row r="19" spans="1:5" ht="17.25" customHeight="1"/>
    <row r="20" spans="1:5" ht="17.25" customHeight="1">
      <c r="A20" s="158" t="s">
        <v>21</v>
      </c>
      <c r="B20" s="158"/>
      <c r="C20" s="3"/>
      <c r="D20" s="26"/>
      <c r="E20" s="24"/>
    </row>
    <row r="21" spans="1:5" ht="17.25" customHeight="1">
      <c r="A21" s="82" t="s">
        <v>3</v>
      </c>
      <c r="B21" s="83" t="s">
        <v>7</v>
      </c>
      <c r="C21" s="84" t="s">
        <v>8</v>
      </c>
      <c r="D21" s="85" t="s">
        <v>9</v>
      </c>
      <c r="E21" s="86" t="s">
        <v>15</v>
      </c>
    </row>
    <row r="22" spans="1:5" s="25" customFormat="1" ht="30" customHeight="1">
      <c r="A22" s="60">
        <v>1</v>
      </c>
      <c r="B22" s="43" t="s">
        <v>465</v>
      </c>
      <c r="C22" s="107" t="s">
        <v>466</v>
      </c>
      <c r="D22" s="37"/>
      <c r="E22" s="93" t="s">
        <v>609</v>
      </c>
    </row>
    <row r="23" spans="1:5" s="25" customFormat="1" ht="30" customHeight="1">
      <c r="A23" s="92">
        <v>2</v>
      </c>
      <c r="B23" s="43" t="s">
        <v>469</v>
      </c>
      <c r="C23" s="107" t="s">
        <v>470</v>
      </c>
      <c r="D23" s="41" t="s">
        <v>449</v>
      </c>
      <c r="E23" s="93" t="s">
        <v>613</v>
      </c>
    </row>
    <row r="24" spans="1:5" s="25" customFormat="1" ht="30" customHeight="1">
      <c r="A24" s="60">
        <v>3</v>
      </c>
      <c r="B24" s="43" t="s">
        <v>467</v>
      </c>
      <c r="C24" s="108" t="s">
        <v>468</v>
      </c>
      <c r="D24" s="37"/>
      <c r="E24" s="93" t="s">
        <v>612</v>
      </c>
    </row>
    <row r="25" spans="1:5" s="25" customFormat="1" ht="30" customHeight="1">
      <c r="A25" s="92">
        <v>4</v>
      </c>
      <c r="B25" s="43" t="s">
        <v>471</v>
      </c>
      <c r="C25" s="108" t="s">
        <v>472</v>
      </c>
      <c r="D25" s="37"/>
      <c r="E25" s="93" t="s">
        <v>610</v>
      </c>
    </row>
    <row r="26" spans="1:5" s="25" customFormat="1" ht="30" customHeight="1">
      <c r="A26" s="60">
        <v>5</v>
      </c>
      <c r="B26" s="43" t="s">
        <v>459</v>
      </c>
      <c r="C26" s="107" t="s">
        <v>460</v>
      </c>
      <c r="D26" s="37" t="s">
        <v>434</v>
      </c>
      <c r="E26" s="93" t="s">
        <v>607</v>
      </c>
    </row>
    <row r="27" spans="1:5" s="25" customFormat="1" ht="30" customHeight="1">
      <c r="A27" s="92">
        <v>6</v>
      </c>
      <c r="B27" s="43" t="s">
        <v>461</v>
      </c>
      <c r="C27" s="107" t="s">
        <v>462</v>
      </c>
      <c r="D27" s="37" t="s">
        <v>412</v>
      </c>
      <c r="E27" s="93" t="s">
        <v>608</v>
      </c>
    </row>
    <row r="28" spans="1:5" s="25" customFormat="1" ht="30" customHeight="1">
      <c r="A28" s="60">
        <v>7</v>
      </c>
      <c r="B28" s="43" t="s">
        <v>463</v>
      </c>
      <c r="C28" s="108" t="s">
        <v>464</v>
      </c>
      <c r="D28" s="41" t="s">
        <v>412</v>
      </c>
      <c r="E28" s="93" t="s">
        <v>611</v>
      </c>
    </row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</sheetData>
  <protectedRanges>
    <protectedRange sqref="C8 C10 C12 C14 C16 C26 C28 C24" name="範囲5_1_2_1"/>
  </protectedRanges>
  <autoFilter ref="A21:E21">
    <sortState ref="A22:E28">
      <sortCondition ref="E21"/>
    </sortState>
  </autoFilter>
  <sortState ref="A29:E36">
    <sortCondition ref="E29:E36"/>
  </sortState>
  <mergeCells count="3">
    <mergeCell ref="A1:E1"/>
    <mergeCell ref="A4:B4"/>
    <mergeCell ref="A20:B20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8 C16 C6 C10 C12 C14 C24 C22 C26 C28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12"/>
  <sheetViews>
    <sheetView zoomScaleNormal="100" workbookViewId="0">
      <selection activeCell="D25" sqref="D25"/>
    </sheetView>
  </sheetViews>
  <sheetFormatPr defaultRowHeight="13.5"/>
  <cols>
    <col min="1" max="1" width="6.25" style="2" customWidth="1"/>
    <col min="2" max="2" width="7.625" style="4" customWidth="1"/>
    <col min="3" max="3" width="18.375" style="2" bestFit="1" customWidth="1"/>
    <col min="4" max="4" width="22.5" style="2" customWidth="1"/>
    <col min="5" max="5" width="12.5" style="12" customWidth="1"/>
  </cols>
  <sheetData>
    <row r="1" spans="1:5" s="25" customFormat="1" ht="17.25" customHeight="1">
      <c r="A1" s="157" t="s">
        <v>23</v>
      </c>
      <c r="B1" s="157"/>
      <c r="C1" s="157"/>
      <c r="D1" s="157"/>
      <c r="E1" s="157"/>
    </row>
    <row r="2" spans="1:5" s="25" customFormat="1" ht="17.25" customHeight="1">
      <c r="A2" s="89"/>
      <c r="B2" s="89"/>
      <c r="C2" s="89"/>
      <c r="D2" s="89"/>
      <c r="E2" s="89"/>
    </row>
    <row r="3" spans="1:5" s="25" customFormat="1" ht="17.25" customHeight="1">
      <c r="A3" s="27"/>
      <c r="B3" s="23"/>
      <c r="C3" s="27"/>
      <c r="D3" s="27"/>
      <c r="E3" s="27"/>
    </row>
    <row r="4" spans="1:5" s="25" customFormat="1" ht="17.25" customHeight="1">
      <c r="A4" s="158" t="s">
        <v>18</v>
      </c>
      <c r="B4" s="158"/>
      <c r="C4" s="3"/>
      <c r="D4" s="26"/>
      <c r="E4" s="24"/>
    </row>
    <row r="5" spans="1:5" s="25" customFormat="1" ht="17.25" customHeight="1">
      <c r="A5" s="82" t="s">
        <v>3</v>
      </c>
      <c r="B5" s="83" t="s">
        <v>7</v>
      </c>
      <c r="C5" s="84" t="s">
        <v>8</v>
      </c>
      <c r="D5" s="85" t="s">
        <v>9</v>
      </c>
      <c r="E5" s="86" t="s">
        <v>33</v>
      </c>
    </row>
    <row r="6" spans="1:5" s="25" customFormat="1" ht="30" customHeight="1">
      <c r="A6" s="60" t="s">
        <v>493</v>
      </c>
      <c r="B6" s="43"/>
      <c r="C6" s="37"/>
      <c r="D6" s="37"/>
      <c r="E6" s="93"/>
    </row>
    <row r="7" spans="1:5" s="25" customFormat="1" ht="30" customHeight="1">
      <c r="A7" s="92">
        <v>1</v>
      </c>
      <c r="B7" s="43" t="s">
        <v>481</v>
      </c>
      <c r="C7" s="108" t="s">
        <v>482</v>
      </c>
      <c r="D7" s="37"/>
      <c r="E7" s="93" t="s">
        <v>619</v>
      </c>
    </row>
    <row r="8" spans="1:5" s="25" customFormat="1" ht="30" customHeight="1">
      <c r="A8" s="92">
        <v>2</v>
      </c>
      <c r="B8" s="43" t="s">
        <v>487</v>
      </c>
      <c r="C8" s="108" t="s">
        <v>490</v>
      </c>
      <c r="D8" s="37" t="s">
        <v>45</v>
      </c>
      <c r="E8" s="93" t="s">
        <v>623</v>
      </c>
    </row>
    <row r="9" spans="1:5" s="25" customFormat="1" ht="30" customHeight="1">
      <c r="A9" s="92">
        <v>3</v>
      </c>
      <c r="B9" s="43" t="s">
        <v>484</v>
      </c>
      <c r="C9" s="108" t="s">
        <v>489</v>
      </c>
      <c r="D9" s="41" t="s">
        <v>41</v>
      </c>
      <c r="E9" s="93" t="s">
        <v>621</v>
      </c>
    </row>
    <row r="10" spans="1:5" s="25" customFormat="1" ht="30" customHeight="1">
      <c r="A10" s="92">
        <v>4</v>
      </c>
      <c r="B10" s="43" t="s">
        <v>485</v>
      </c>
      <c r="C10" s="107" t="s">
        <v>486</v>
      </c>
      <c r="D10" s="37" t="s">
        <v>45</v>
      </c>
      <c r="E10" s="93" t="s">
        <v>622</v>
      </c>
    </row>
    <row r="11" spans="1:5" s="25" customFormat="1" ht="30" customHeight="1">
      <c r="A11" s="92">
        <v>5</v>
      </c>
      <c r="B11" s="43" t="s">
        <v>479</v>
      </c>
      <c r="C11" s="107" t="s">
        <v>480</v>
      </c>
      <c r="D11" s="41"/>
      <c r="E11" s="93" t="s">
        <v>618</v>
      </c>
    </row>
    <row r="12" spans="1:5" s="25" customFormat="1" ht="30" customHeight="1">
      <c r="A12" s="92">
        <v>6</v>
      </c>
      <c r="B12" s="43" t="s">
        <v>483</v>
      </c>
      <c r="C12" s="107" t="s">
        <v>494</v>
      </c>
      <c r="D12" s="37" t="s">
        <v>129</v>
      </c>
      <c r="E12" s="93" t="s">
        <v>620</v>
      </c>
    </row>
    <row r="13" spans="1:5" s="25" customFormat="1" ht="30" customHeight="1">
      <c r="A13" s="92">
        <v>7</v>
      </c>
      <c r="B13" s="43" t="s">
        <v>473</v>
      </c>
      <c r="C13" s="107" t="s">
        <v>474</v>
      </c>
      <c r="D13" s="37" t="s">
        <v>38</v>
      </c>
      <c r="E13" s="93" t="s">
        <v>614</v>
      </c>
    </row>
    <row r="14" spans="1:5" s="25" customFormat="1" ht="30" customHeight="1">
      <c r="A14" s="92">
        <v>8</v>
      </c>
      <c r="B14" s="43" t="s">
        <v>488</v>
      </c>
      <c r="C14" s="107" t="s">
        <v>491</v>
      </c>
      <c r="D14" s="41" t="s">
        <v>136</v>
      </c>
      <c r="E14" s="93" t="s">
        <v>624</v>
      </c>
    </row>
    <row r="15" spans="1:5" s="25" customFormat="1" ht="30" customHeight="1">
      <c r="A15" s="92">
        <v>9</v>
      </c>
      <c r="B15" s="43" t="s">
        <v>475</v>
      </c>
      <c r="C15" s="108" t="s">
        <v>476</v>
      </c>
      <c r="D15" s="41" t="s">
        <v>136</v>
      </c>
      <c r="E15" s="93" t="s">
        <v>615</v>
      </c>
    </row>
    <row r="16" spans="1:5" s="25" customFormat="1" ht="30" customHeight="1">
      <c r="A16" s="92">
        <v>10</v>
      </c>
      <c r="B16" s="43" t="s">
        <v>477</v>
      </c>
      <c r="C16" s="109" t="s">
        <v>545</v>
      </c>
      <c r="D16" s="37" t="s">
        <v>38</v>
      </c>
      <c r="E16" s="93" t="s">
        <v>616</v>
      </c>
    </row>
    <row r="17" spans="1:5" s="25" customFormat="1" ht="30" customHeight="1">
      <c r="A17" s="92">
        <v>11</v>
      </c>
      <c r="B17" s="43" t="s">
        <v>478</v>
      </c>
      <c r="C17" s="110" t="s">
        <v>492</v>
      </c>
      <c r="D17" s="37" t="s">
        <v>45</v>
      </c>
      <c r="E17" s="93" t="s">
        <v>617</v>
      </c>
    </row>
    <row r="18" spans="1:5" s="25" customFormat="1" ht="30" customHeight="1">
      <c r="A18" s="111"/>
      <c r="B18" s="112"/>
      <c r="C18" s="113"/>
      <c r="D18" s="114"/>
      <c r="E18" s="115"/>
    </row>
    <row r="19" spans="1:5" s="25" customFormat="1" ht="30" customHeight="1">
      <c r="A19" s="82" t="s">
        <v>3</v>
      </c>
      <c r="B19" s="83" t="s">
        <v>7</v>
      </c>
      <c r="C19" s="84" t="s">
        <v>8</v>
      </c>
      <c r="D19" s="85" t="s">
        <v>9</v>
      </c>
      <c r="E19" s="86" t="s">
        <v>33</v>
      </c>
    </row>
    <row r="20" spans="1:5" s="25" customFormat="1" ht="30" customHeight="1">
      <c r="A20" s="82" t="s">
        <v>497</v>
      </c>
      <c r="B20" s="83"/>
      <c r="C20" s="84"/>
      <c r="D20" s="85"/>
      <c r="E20" s="86"/>
    </row>
    <row r="21" spans="1:5" s="25" customFormat="1" ht="30" customHeight="1">
      <c r="A21" s="60">
        <v>1</v>
      </c>
      <c r="B21" s="43" t="s">
        <v>508</v>
      </c>
      <c r="C21" s="108" t="s">
        <v>509</v>
      </c>
      <c r="D21" s="37" t="s">
        <v>45</v>
      </c>
      <c r="E21" s="93" t="s">
        <v>631</v>
      </c>
    </row>
    <row r="22" spans="1:5" s="25" customFormat="1" ht="30" customHeight="1">
      <c r="A22" s="92">
        <v>2</v>
      </c>
      <c r="B22" s="43" t="s">
        <v>510</v>
      </c>
      <c r="C22" s="107" t="s">
        <v>515</v>
      </c>
      <c r="D22" s="37" t="s">
        <v>129</v>
      </c>
      <c r="E22" s="93" t="s">
        <v>632</v>
      </c>
    </row>
    <row r="23" spans="1:5" s="25" customFormat="1" ht="30" customHeight="1">
      <c r="A23" s="60">
        <v>3</v>
      </c>
      <c r="B23" s="43" t="s">
        <v>501</v>
      </c>
      <c r="C23" s="108" t="s">
        <v>514</v>
      </c>
      <c r="D23" s="41" t="s">
        <v>136</v>
      </c>
      <c r="E23" s="93" t="s">
        <v>627</v>
      </c>
    </row>
    <row r="24" spans="1:5" s="25" customFormat="1" ht="30" customHeight="1">
      <c r="A24" s="92">
        <v>4</v>
      </c>
      <c r="B24" s="43" t="s">
        <v>502</v>
      </c>
      <c r="C24" s="107" t="s">
        <v>503</v>
      </c>
      <c r="D24" s="37" t="s">
        <v>38</v>
      </c>
      <c r="E24" s="93" t="s">
        <v>628</v>
      </c>
    </row>
    <row r="25" spans="1:5" s="25" customFormat="1" ht="30" customHeight="1">
      <c r="A25" s="60">
        <v>5</v>
      </c>
      <c r="B25" s="43" t="s">
        <v>512</v>
      </c>
      <c r="C25" s="107" t="s">
        <v>517</v>
      </c>
      <c r="D25" s="37" t="s">
        <v>45</v>
      </c>
      <c r="E25" s="93" t="s">
        <v>634</v>
      </c>
    </row>
    <row r="26" spans="1:5" s="25" customFormat="1" ht="30" customHeight="1">
      <c r="A26" s="92">
        <v>6</v>
      </c>
      <c r="B26" s="43" t="s">
        <v>595</v>
      </c>
      <c r="C26" s="108" t="s">
        <v>596</v>
      </c>
      <c r="D26" s="37" t="s">
        <v>597</v>
      </c>
      <c r="E26" s="93" t="s">
        <v>635</v>
      </c>
    </row>
    <row r="27" spans="1:5" s="25" customFormat="1" ht="30" customHeight="1">
      <c r="A27" s="60">
        <v>7</v>
      </c>
      <c r="B27" s="43" t="s">
        <v>500</v>
      </c>
      <c r="C27" s="107" t="s">
        <v>513</v>
      </c>
      <c r="D27" s="37" t="s">
        <v>38</v>
      </c>
      <c r="E27" s="93" t="s">
        <v>626</v>
      </c>
    </row>
    <row r="28" spans="1:5" s="25" customFormat="1" ht="30" customHeight="1">
      <c r="A28" s="92">
        <v>8</v>
      </c>
      <c r="B28" s="43" t="s">
        <v>511</v>
      </c>
      <c r="C28" s="108" t="s">
        <v>516</v>
      </c>
      <c r="D28" s="41" t="s">
        <v>41</v>
      </c>
      <c r="E28" s="93" t="s">
        <v>633</v>
      </c>
    </row>
    <row r="29" spans="1:5" s="25" customFormat="1" ht="30" customHeight="1">
      <c r="A29" s="60">
        <v>9</v>
      </c>
      <c r="B29" s="43" t="s">
        <v>506</v>
      </c>
      <c r="C29" s="107" t="s">
        <v>507</v>
      </c>
      <c r="D29" s="41" t="s">
        <v>129</v>
      </c>
      <c r="E29" s="93" t="s">
        <v>630</v>
      </c>
    </row>
    <row r="30" spans="1:5" s="25" customFormat="1" ht="30" customHeight="1">
      <c r="A30" s="92">
        <v>10</v>
      </c>
      <c r="B30" s="43" t="s">
        <v>504</v>
      </c>
      <c r="C30" s="110" t="s">
        <v>505</v>
      </c>
      <c r="D30" s="37"/>
      <c r="E30" s="93" t="s">
        <v>629</v>
      </c>
    </row>
    <row r="31" spans="1:5" s="25" customFormat="1" ht="30" customHeight="1">
      <c r="A31" s="144"/>
      <c r="B31" s="124" t="s">
        <v>498</v>
      </c>
      <c r="C31" s="145" t="s">
        <v>499</v>
      </c>
      <c r="D31" s="146" t="s">
        <v>45</v>
      </c>
      <c r="E31" s="147" t="s">
        <v>644</v>
      </c>
    </row>
    <row r="32" spans="1:5" s="25" customFormat="1" ht="30" customHeight="1">
      <c r="A32" s="92"/>
      <c r="B32" s="43"/>
      <c r="C32" s="107"/>
      <c r="D32" s="41"/>
      <c r="E32" s="93"/>
    </row>
    <row r="33" spans="1:5" s="25" customFormat="1" ht="30" customHeight="1">
      <c r="A33" s="111"/>
      <c r="B33" s="112"/>
      <c r="C33" s="113"/>
      <c r="D33" s="114"/>
      <c r="E33" s="115"/>
    </row>
    <row r="34" spans="1:5" ht="17.25" customHeight="1">
      <c r="A34" s="158" t="s">
        <v>19</v>
      </c>
      <c r="B34" s="158"/>
      <c r="C34" s="3"/>
      <c r="D34" s="26"/>
      <c r="E34" s="24"/>
    </row>
    <row r="35" spans="1:5" ht="17.25" customHeight="1">
      <c r="A35" s="82" t="s">
        <v>3</v>
      </c>
      <c r="B35" s="83" t="s">
        <v>495</v>
      </c>
      <c r="C35" s="84" t="s">
        <v>496</v>
      </c>
      <c r="D35" s="85" t="s">
        <v>9</v>
      </c>
      <c r="E35" s="86" t="s">
        <v>33</v>
      </c>
    </row>
    <row r="36" spans="1:5" s="25" customFormat="1" ht="30" customHeight="1">
      <c r="A36" s="60">
        <v>1</v>
      </c>
      <c r="B36" s="43" t="s">
        <v>526</v>
      </c>
      <c r="C36" s="108" t="s">
        <v>537</v>
      </c>
      <c r="D36" s="37" t="s">
        <v>129</v>
      </c>
      <c r="E36" s="93" t="s">
        <v>643</v>
      </c>
    </row>
    <row r="37" spans="1:5" s="25" customFormat="1" ht="30" customHeight="1">
      <c r="A37" s="92">
        <v>2</v>
      </c>
      <c r="B37" s="43" t="s">
        <v>522</v>
      </c>
      <c r="C37" s="107" t="s">
        <v>532</v>
      </c>
      <c r="D37" s="41" t="s">
        <v>41</v>
      </c>
      <c r="E37" s="93" t="s">
        <v>641</v>
      </c>
    </row>
    <row r="38" spans="1:5" s="25" customFormat="1" ht="30" customHeight="1">
      <c r="A38" s="60">
        <v>3</v>
      </c>
      <c r="B38" s="43" t="s">
        <v>520</v>
      </c>
      <c r="C38" s="107" t="s">
        <v>530</v>
      </c>
      <c r="D38" s="37" t="s">
        <v>38</v>
      </c>
      <c r="E38" s="93" t="s">
        <v>636</v>
      </c>
    </row>
    <row r="39" spans="1:5" s="25" customFormat="1" ht="30" customHeight="1">
      <c r="A39" s="92">
        <v>4</v>
      </c>
      <c r="B39" s="43" t="s">
        <v>525</v>
      </c>
      <c r="C39" s="107" t="s">
        <v>536</v>
      </c>
      <c r="D39" s="37" t="s">
        <v>153</v>
      </c>
      <c r="E39" s="93" t="s">
        <v>642</v>
      </c>
    </row>
    <row r="40" spans="1:5" s="25" customFormat="1" ht="30" customHeight="1">
      <c r="A40" s="60">
        <v>5</v>
      </c>
      <c r="B40" s="43" t="s">
        <v>521</v>
      </c>
      <c r="C40" s="108" t="s">
        <v>531</v>
      </c>
      <c r="D40" s="37" t="s">
        <v>38</v>
      </c>
      <c r="E40" s="93" t="s">
        <v>640</v>
      </c>
    </row>
    <row r="41" spans="1:5" s="25" customFormat="1" ht="30" customHeight="1">
      <c r="A41" s="92">
        <v>6</v>
      </c>
      <c r="B41" s="43" t="s">
        <v>333</v>
      </c>
      <c r="C41" s="107" t="s">
        <v>528</v>
      </c>
      <c r="D41" s="37" t="s">
        <v>38</v>
      </c>
      <c r="E41" s="93" t="s">
        <v>637</v>
      </c>
    </row>
    <row r="42" spans="1:5" s="25" customFormat="1" ht="30" customHeight="1">
      <c r="A42" s="60">
        <v>7</v>
      </c>
      <c r="B42" s="43" t="s">
        <v>518</v>
      </c>
      <c r="C42" s="107" t="s">
        <v>527</v>
      </c>
      <c r="D42" s="37" t="s">
        <v>38</v>
      </c>
      <c r="E42" s="93" t="s">
        <v>638</v>
      </c>
    </row>
    <row r="43" spans="1:5" s="25" customFormat="1" ht="30" customHeight="1">
      <c r="A43" s="92">
        <v>8</v>
      </c>
      <c r="B43" s="43" t="s">
        <v>519</v>
      </c>
      <c r="C43" s="108" t="s">
        <v>529</v>
      </c>
      <c r="D43" s="41" t="s">
        <v>38</v>
      </c>
      <c r="E43" s="93" t="s">
        <v>639</v>
      </c>
    </row>
    <row r="44" spans="1:5" s="25" customFormat="1" ht="30" customHeight="1">
      <c r="A44" s="148"/>
      <c r="B44" s="124" t="s">
        <v>523</v>
      </c>
      <c r="C44" s="145" t="s">
        <v>533</v>
      </c>
      <c r="D44" s="146" t="s">
        <v>136</v>
      </c>
      <c r="E44" s="147" t="s">
        <v>625</v>
      </c>
    </row>
    <row r="45" spans="1:5" s="25" customFormat="1" ht="30" customHeight="1">
      <c r="A45" s="144"/>
      <c r="B45" s="124" t="s">
        <v>524</v>
      </c>
      <c r="C45" s="145" t="s">
        <v>534</v>
      </c>
      <c r="D45" s="146" t="s">
        <v>136</v>
      </c>
      <c r="E45" s="147" t="s">
        <v>644</v>
      </c>
    </row>
    <row r="46" spans="1:5" s="25" customFormat="1" ht="30" customHeight="1">
      <c r="A46" s="144"/>
      <c r="B46" s="124" t="s">
        <v>331</v>
      </c>
      <c r="C46" s="145" t="s">
        <v>535</v>
      </c>
      <c r="D46" s="146" t="s">
        <v>136</v>
      </c>
      <c r="E46" s="147" t="s">
        <v>645</v>
      </c>
    </row>
    <row r="47" spans="1:5" ht="17.25" customHeight="1"/>
    <row r="48" spans="1: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</sheetData>
  <protectedRanges>
    <protectedRange sqref="C8 C10 C12 C14 C16" name="範囲5_1_2_1_1"/>
    <protectedRange sqref="C38 C40 C42 C44 C46" name="範囲5_1_2_1_2"/>
  </protectedRanges>
  <autoFilter ref="A35:E46">
    <sortState ref="A19:E30">
      <sortCondition ref="E18:E30"/>
    </sortState>
  </autoFilter>
  <sortState ref="A36:E46">
    <sortCondition ref="E36:E46"/>
  </sortState>
  <mergeCells count="3">
    <mergeCell ref="A1:E1"/>
    <mergeCell ref="A4:B4"/>
    <mergeCell ref="A34:B34"/>
  </mergeCells>
  <phoneticPr fontId="2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2 C14 C8 C16 C6 C38 C46 C36 C40 C42 C44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opLeftCell="A16" zoomScaleNormal="100" workbookViewId="0">
      <selection activeCell="A22" sqref="A22"/>
    </sheetView>
  </sheetViews>
  <sheetFormatPr defaultColWidth="9" defaultRowHeight="17.25"/>
  <cols>
    <col min="1" max="1" width="5" style="1" customWidth="1"/>
    <col min="2" max="2" width="7.5" style="1" customWidth="1"/>
    <col min="3" max="3" width="21.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49" t="s">
        <v>178</v>
      </c>
      <c r="C1" s="150"/>
      <c r="D1" s="150"/>
      <c r="E1" s="150"/>
    </row>
    <row r="2" spans="1:11">
      <c r="B2" s="70"/>
      <c r="C2" s="59"/>
      <c r="D2" s="59"/>
      <c r="E2" s="59"/>
    </row>
    <row r="4" spans="1:11">
      <c r="A4" s="153" t="s">
        <v>26</v>
      </c>
      <c r="B4" s="154"/>
      <c r="E4" s="69"/>
      <c r="F4" s="6"/>
      <c r="G4" s="65"/>
      <c r="H4" s="6"/>
      <c r="I4" s="65"/>
      <c r="J4" s="6"/>
      <c r="K4" s="65"/>
    </row>
    <row r="5" spans="1:11">
      <c r="A5" s="74"/>
      <c r="B5" s="74"/>
      <c r="E5" s="64" t="s">
        <v>24</v>
      </c>
      <c r="F5" s="61"/>
      <c r="G5" s="65" t="s">
        <v>4</v>
      </c>
      <c r="H5" s="6"/>
      <c r="I5" s="66" t="s">
        <v>5</v>
      </c>
      <c r="J5" s="61"/>
      <c r="K5" s="67" t="s">
        <v>6</v>
      </c>
    </row>
    <row r="6" spans="1:11">
      <c r="B6" s="1" t="s">
        <v>7</v>
      </c>
      <c r="C6" s="1" t="s">
        <v>8</v>
      </c>
      <c r="D6" s="1" t="s">
        <v>9</v>
      </c>
      <c r="E6" s="96" t="s">
        <v>10</v>
      </c>
      <c r="F6" s="72" t="s">
        <v>11</v>
      </c>
      <c r="G6" s="97" t="s">
        <v>12</v>
      </c>
      <c r="H6" s="73" t="s">
        <v>11</v>
      </c>
      <c r="I6" s="97" t="s">
        <v>13</v>
      </c>
      <c r="J6" s="72" t="s">
        <v>11</v>
      </c>
      <c r="K6" s="63"/>
    </row>
    <row r="7" spans="1:11" ht="30" customHeight="1">
      <c r="A7" s="42">
        <v>1</v>
      </c>
      <c r="B7" s="43" t="s">
        <v>67</v>
      </c>
      <c r="C7" s="101" t="s">
        <v>383</v>
      </c>
      <c r="D7" s="45" t="s">
        <v>59</v>
      </c>
      <c r="E7" s="58">
        <v>8.4</v>
      </c>
      <c r="F7" s="34">
        <f t="shared" ref="F7:F21" si="0">ROUND(25.4347*(26.9-E7*2.3)^1.34,0)</f>
        <v>384</v>
      </c>
      <c r="G7" s="17">
        <v>2.98</v>
      </c>
      <c r="H7" s="34">
        <f t="shared" ref="H7:H21" si="1">ROUND(0.188807*(100*G7-1.58)^1.37,0)</f>
        <v>460</v>
      </c>
      <c r="I7" s="17">
        <v>23.7</v>
      </c>
      <c r="J7" s="35">
        <f t="shared" ref="J7:J21" si="2">ROUND(15.9809*(I7-2),0)</f>
        <v>347</v>
      </c>
      <c r="K7" s="34">
        <f t="shared" ref="K7:K21" si="3">ROUND(F7+H7+J7,0)</f>
        <v>1191</v>
      </c>
    </row>
    <row r="8" spans="1:11" ht="30" customHeight="1">
      <c r="A8" s="42">
        <v>2</v>
      </c>
      <c r="B8" s="43" t="s">
        <v>77</v>
      </c>
      <c r="C8" s="101" t="s">
        <v>392</v>
      </c>
      <c r="D8" s="44" t="s">
        <v>43</v>
      </c>
      <c r="E8" s="58">
        <v>8.4</v>
      </c>
      <c r="F8" s="34">
        <f t="shared" si="0"/>
        <v>384</v>
      </c>
      <c r="G8" s="17">
        <v>2.83</v>
      </c>
      <c r="H8" s="34">
        <f t="shared" si="1"/>
        <v>428</v>
      </c>
      <c r="I8" s="17">
        <v>24.99</v>
      </c>
      <c r="J8" s="35">
        <f t="shared" si="2"/>
        <v>367</v>
      </c>
      <c r="K8" s="34">
        <f t="shared" si="3"/>
        <v>1179</v>
      </c>
    </row>
    <row r="9" spans="1:11" ht="30" customHeight="1">
      <c r="A9" s="141">
        <v>3</v>
      </c>
      <c r="B9" s="43" t="s">
        <v>72</v>
      </c>
      <c r="C9" s="101" t="s">
        <v>388</v>
      </c>
      <c r="D9" s="44" t="s">
        <v>73</v>
      </c>
      <c r="E9" s="58">
        <v>8.9</v>
      </c>
      <c r="F9" s="34">
        <f t="shared" si="0"/>
        <v>308</v>
      </c>
      <c r="G9" s="17">
        <v>3.11</v>
      </c>
      <c r="H9" s="34">
        <f t="shared" si="1"/>
        <v>488</v>
      </c>
      <c r="I9" s="17">
        <v>24.2</v>
      </c>
      <c r="J9" s="35">
        <f t="shared" si="2"/>
        <v>355</v>
      </c>
      <c r="K9" s="34">
        <f t="shared" si="3"/>
        <v>1151</v>
      </c>
    </row>
    <row r="10" spans="1:11" ht="30" customHeight="1">
      <c r="A10" s="42">
        <v>4</v>
      </c>
      <c r="B10" s="43" t="s">
        <v>80</v>
      </c>
      <c r="C10" s="101" t="s">
        <v>395</v>
      </c>
      <c r="D10" s="45" t="s">
        <v>81</v>
      </c>
      <c r="E10" s="57">
        <v>9</v>
      </c>
      <c r="F10" s="34">
        <f t="shared" si="0"/>
        <v>293</v>
      </c>
      <c r="G10" s="40">
        <v>2.6</v>
      </c>
      <c r="H10" s="34">
        <f t="shared" si="1"/>
        <v>381</v>
      </c>
      <c r="I10" s="40">
        <v>22.47</v>
      </c>
      <c r="J10" s="35">
        <f t="shared" si="2"/>
        <v>327</v>
      </c>
      <c r="K10" s="34">
        <f t="shared" si="3"/>
        <v>1001</v>
      </c>
    </row>
    <row r="11" spans="1:11" ht="30" customHeight="1">
      <c r="A11" s="42">
        <v>5</v>
      </c>
      <c r="B11" s="43" t="s">
        <v>85</v>
      </c>
      <c r="C11" s="101" t="s">
        <v>398</v>
      </c>
      <c r="D11" s="44" t="s">
        <v>38</v>
      </c>
      <c r="E11" s="58">
        <v>8.9</v>
      </c>
      <c r="F11" s="34">
        <f t="shared" si="0"/>
        <v>308</v>
      </c>
      <c r="G11" s="17">
        <v>2.4700000000000002</v>
      </c>
      <c r="H11" s="34">
        <f t="shared" si="1"/>
        <v>355</v>
      </c>
      <c r="I11" s="17">
        <v>22.13</v>
      </c>
      <c r="J11" s="35">
        <f t="shared" si="2"/>
        <v>322</v>
      </c>
      <c r="K11" s="34">
        <f t="shared" si="3"/>
        <v>985</v>
      </c>
    </row>
    <row r="12" spans="1:11" ht="30" customHeight="1">
      <c r="A12" s="42">
        <v>6</v>
      </c>
      <c r="B12" s="49" t="s">
        <v>78</v>
      </c>
      <c r="C12" s="101" t="s">
        <v>393</v>
      </c>
      <c r="D12" s="45" t="s">
        <v>59</v>
      </c>
      <c r="E12" s="58">
        <v>9.5</v>
      </c>
      <c r="F12" s="34">
        <f t="shared" si="0"/>
        <v>223</v>
      </c>
      <c r="G12" s="17">
        <v>2.82</v>
      </c>
      <c r="H12" s="34">
        <f t="shared" si="1"/>
        <v>426</v>
      </c>
      <c r="I12" s="17">
        <v>19.45</v>
      </c>
      <c r="J12" s="35">
        <f t="shared" si="2"/>
        <v>279</v>
      </c>
      <c r="K12" s="34">
        <f t="shared" si="3"/>
        <v>928</v>
      </c>
    </row>
    <row r="13" spans="1:11" ht="30" customHeight="1">
      <c r="A13" s="42">
        <v>7</v>
      </c>
      <c r="B13" s="43" t="s">
        <v>75</v>
      </c>
      <c r="C13" s="101" t="s">
        <v>390</v>
      </c>
      <c r="D13" s="44" t="s">
        <v>38</v>
      </c>
      <c r="E13" s="58">
        <v>9.3000000000000007</v>
      </c>
      <c r="F13" s="34">
        <f t="shared" si="0"/>
        <v>250</v>
      </c>
      <c r="G13" s="17">
        <v>2.78</v>
      </c>
      <c r="H13" s="34">
        <f t="shared" si="1"/>
        <v>418</v>
      </c>
      <c r="I13" s="17">
        <v>13.82</v>
      </c>
      <c r="J13" s="35">
        <f t="shared" si="2"/>
        <v>189</v>
      </c>
      <c r="K13" s="34">
        <f t="shared" si="3"/>
        <v>857</v>
      </c>
    </row>
    <row r="14" spans="1:11" ht="30" customHeight="1">
      <c r="A14" s="42">
        <v>8</v>
      </c>
      <c r="B14" s="43" t="s">
        <v>76</v>
      </c>
      <c r="C14" s="101" t="s">
        <v>391</v>
      </c>
      <c r="D14" s="45" t="s">
        <v>41</v>
      </c>
      <c r="E14" s="57">
        <v>8.9</v>
      </c>
      <c r="F14" s="34">
        <f t="shared" si="0"/>
        <v>308</v>
      </c>
      <c r="G14" s="40">
        <v>2.25</v>
      </c>
      <c r="H14" s="34">
        <f t="shared" si="1"/>
        <v>312</v>
      </c>
      <c r="I14" s="40">
        <v>15.65</v>
      </c>
      <c r="J14" s="35">
        <f t="shared" si="2"/>
        <v>218</v>
      </c>
      <c r="K14" s="34">
        <f t="shared" si="3"/>
        <v>838</v>
      </c>
    </row>
    <row r="15" spans="1:11" ht="30" customHeight="1">
      <c r="A15" s="42">
        <v>9</v>
      </c>
      <c r="B15" s="43" t="s">
        <v>71</v>
      </c>
      <c r="C15" s="101" t="s">
        <v>387</v>
      </c>
      <c r="D15" s="45" t="s">
        <v>36</v>
      </c>
      <c r="E15" s="57">
        <v>9.1999999999999993</v>
      </c>
      <c r="F15" s="34">
        <f t="shared" si="0"/>
        <v>264</v>
      </c>
      <c r="G15" s="40">
        <v>2.33</v>
      </c>
      <c r="H15" s="34">
        <f t="shared" si="1"/>
        <v>328</v>
      </c>
      <c r="I15" s="40">
        <v>14.83</v>
      </c>
      <c r="J15" s="35">
        <f t="shared" si="2"/>
        <v>205</v>
      </c>
      <c r="K15" s="34">
        <f t="shared" si="3"/>
        <v>797</v>
      </c>
    </row>
    <row r="16" spans="1:11" ht="30" customHeight="1">
      <c r="A16" s="42">
        <v>10</v>
      </c>
      <c r="B16" s="43" t="s">
        <v>82</v>
      </c>
      <c r="C16" s="101" t="s">
        <v>396</v>
      </c>
      <c r="D16" s="44" t="s">
        <v>83</v>
      </c>
      <c r="E16" s="58">
        <v>9.5</v>
      </c>
      <c r="F16" s="34">
        <f t="shared" si="0"/>
        <v>223</v>
      </c>
      <c r="G16" s="17">
        <v>2.46</v>
      </c>
      <c r="H16" s="34">
        <f t="shared" si="1"/>
        <v>353</v>
      </c>
      <c r="I16" s="17">
        <v>12.7</v>
      </c>
      <c r="J16" s="35">
        <f t="shared" si="2"/>
        <v>171</v>
      </c>
      <c r="K16" s="34">
        <f t="shared" si="3"/>
        <v>747</v>
      </c>
    </row>
    <row r="17" spans="1:11" ht="30" customHeight="1">
      <c r="A17" s="42">
        <v>11</v>
      </c>
      <c r="B17" s="43" t="s">
        <v>79</v>
      </c>
      <c r="C17" s="101" t="s">
        <v>394</v>
      </c>
      <c r="D17" s="44" t="s">
        <v>59</v>
      </c>
      <c r="E17" s="58">
        <v>9.5</v>
      </c>
      <c r="F17" s="34">
        <f t="shared" si="0"/>
        <v>223</v>
      </c>
      <c r="G17" s="17">
        <v>2.4</v>
      </c>
      <c r="H17" s="34">
        <f t="shared" si="1"/>
        <v>341</v>
      </c>
      <c r="I17" s="17">
        <v>9.93</v>
      </c>
      <c r="J17" s="35">
        <f t="shared" si="2"/>
        <v>127</v>
      </c>
      <c r="K17" s="34">
        <f t="shared" si="3"/>
        <v>691</v>
      </c>
    </row>
    <row r="18" spans="1:11" ht="30" customHeight="1">
      <c r="A18" s="42">
        <v>12</v>
      </c>
      <c r="B18" s="49" t="s">
        <v>84</v>
      </c>
      <c r="C18" s="101" t="s">
        <v>397</v>
      </c>
      <c r="D18" s="45" t="s">
        <v>59</v>
      </c>
      <c r="E18" s="58">
        <v>9.6</v>
      </c>
      <c r="F18" s="34">
        <f t="shared" si="0"/>
        <v>209</v>
      </c>
      <c r="G18" s="17">
        <v>2.13</v>
      </c>
      <c r="H18" s="34">
        <f t="shared" si="1"/>
        <v>289</v>
      </c>
      <c r="I18" s="17">
        <v>10.99</v>
      </c>
      <c r="J18" s="35">
        <f t="shared" si="2"/>
        <v>144</v>
      </c>
      <c r="K18" s="34">
        <f t="shared" si="3"/>
        <v>642</v>
      </c>
    </row>
    <row r="19" spans="1:11" ht="30" customHeight="1">
      <c r="A19" s="42">
        <v>13</v>
      </c>
      <c r="B19" s="43" t="s">
        <v>70</v>
      </c>
      <c r="C19" s="101" t="s">
        <v>386</v>
      </c>
      <c r="D19" s="44" t="s">
        <v>59</v>
      </c>
      <c r="E19" s="58">
        <v>9.8000000000000007</v>
      </c>
      <c r="F19" s="34">
        <f t="shared" si="0"/>
        <v>183</v>
      </c>
      <c r="G19" s="17">
        <v>2.39</v>
      </c>
      <c r="H19" s="34">
        <f t="shared" si="1"/>
        <v>339</v>
      </c>
      <c r="I19" s="17">
        <v>8.89</v>
      </c>
      <c r="J19" s="35">
        <f t="shared" si="2"/>
        <v>110</v>
      </c>
      <c r="K19" s="34">
        <f t="shared" si="3"/>
        <v>632</v>
      </c>
    </row>
    <row r="20" spans="1:11" ht="30" customHeight="1">
      <c r="A20" s="42">
        <v>14</v>
      </c>
      <c r="B20" s="49" t="s">
        <v>74</v>
      </c>
      <c r="C20" s="101" t="s">
        <v>389</v>
      </c>
      <c r="D20" s="45" t="s">
        <v>36</v>
      </c>
      <c r="E20" s="58">
        <v>10.1</v>
      </c>
      <c r="F20" s="34">
        <f t="shared" si="0"/>
        <v>145</v>
      </c>
      <c r="G20" s="17">
        <v>2.1</v>
      </c>
      <c r="H20" s="34">
        <f t="shared" si="1"/>
        <v>284</v>
      </c>
      <c r="I20" s="17">
        <v>10.64</v>
      </c>
      <c r="J20" s="35">
        <f t="shared" si="2"/>
        <v>138</v>
      </c>
      <c r="K20" s="34">
        <f t="shared" si="3"/>
        <v>567</v>
      </c>
    </row>
    <row r="21" spans="1:11" ht="30" customHeight="1">
      <c r="A21" s="42">
        <v>15</v>
      </c>
      <c r="B21" s="43" t="s">
        <v>68</v>
      </c>
      <c r="C21" s="101" t="s">
        <v>384</v>
      </c>
      <c r="D21" s="44" t="s">
        <v>45</v>
      </c>
      <c r="E21" s="58">
        <v>9.6999999999999993</v>
      </c>
      <c r="F21" s="34">
        <f t="shared" si="0"/>
        <v>196</v>
      </c>
      <c r="G21" s="17">
        <v>1.59</v>
      </c>
      <c r="H21" s="34">
        <f t="shared" si="1"/>
        <v>193</v>
      </c>
      <c r="I21" s="17">
        <v>12</v>
      </c>
      <c r="J21" s="35">
        <f t="shared" si="2"/>
        <v>160</v>
      </c>
      <c r="K21" s="34">
        <f t="shared" si="3"/>
        <v>549</v>
      </c>
    </row>
    <row r="22" spans="1:11" ht="30" customHeight="1">
      <c r="A22" s="128" t="s">
        <v>579</v>
      </c>
      <c r="B22" s="132" t="s">
        <v>69</v>
      </c>
      <c r="C22" s="119" t="s">
        <v>385</v>
      </c>
      <c r="D22" s="125" t="s">
        <v>38</v>
      </c>
      <c r="E22" s="121" t="s">
        <v>577</v>
      </c>
      <c r="F22" s="133" t="s">
        <v>578</v>
      </c>
      <c r="G22" s="127" t="s">
        <v>579</v>
      </c>
      <c r="H22" s="133" t="s">
        <v>579</v>
      </c>
      <c r="I22" s="127" t="s">
        <v>577</v>
      </c>
      <c r="J22" s="134" t="s">
        <v>579</v>
      </c>
      <c r="K22" s="135" t="s">
        <v>572</v>
      </c>
    </row>
  </sheetData>
  <protectedRanges>
    <protectedRange sqref="C10 C14 C18 C22" name="範囲5_3_1_3_1"/>
  </protectedRanges>
  <autoFilter ref="B6:K6">
    <sortState ref="B7:K22">
      <sortCondition descending="1" ref="K6"/>
    </sortState>
  </autoFilter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 C18 C22"/>
  </dataValidations>
  <pageMargins left="0.78749999999999998" right="0.78749999999999998" top="0.39374999999999999" bottom="0.39374999999999999" header="0.51180555555555562" footer="0.51180555555555562"/>
  <pageSetup paperSize="9" firstPageNumber="0" fitToHeight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1"/>
  <sheetViews>
    <sheetView topLeftCell="A13" zoomScaleNormal="100" workbookViewId="0">
      <selection activeCell="G3" sqref="G3"/>
    </sheetView>
  </sheetViews>
  <sheetFormatPr defaultColWidth="9" defaultRowHeight="17.25"/>
  <cols>
    <col min="1" max="1" width="5" style="1" customWidth="1"/>
    <col min="2" max="2" width="7.5" style="1" customWidth="1"/>
    <col min="3" max="3" width="19.87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49" t="s">
        <v>34</v>
      </c>
      <c r="C1" s="150"/>
      <c r="D1" s="150"/>
      <c r="E1" s="150"/>
    </row>
    <row r="4" spans="1:11">
      <c r="A4" s="153" t="s">
        <v>27</v>
      </c>
      <c r="B4" s="154"/>
      <c r="E4" s="69"/>
      <c r="F4" s="6"/>
      <c r="G4" s="65"/>
      <c r="H4" s="6"/>
      <c r="I4" s="65"/>
      <c r="J4" s="6"/>
      <c r="K4" s="65"/>
    </row>
    <row r="5" spans="1:11">
      <c r="A5" s="74"/>
      <c r="B5" s="74"/>
      <c r="E5" s="64" t="s">
        <v>24</v>
      </c>
      <c r="F5" s="61"/>
      <c r="G5" s="65" t="s">
        <v>4</v>
      </c>
      <c r="H5" s="6"/>
      <c r="I5" s="66" t="s">
        <v>5</v>
      </c>
      <c r="J5" s="61"/>
      <c r="K5" s="67" t="s">
        <v>6</v>
      </c>
    </row>
    <row r="6" spans="1:11">
      <c r="B6" s="1" t="s">
        <v>7</v>
      </c>
      <c r="C6" s="1" t="s">
        <v>8</v>
      </c>
      <c r="D6" s="1" t="s">
        <v>9</v>
      </c>
      <c r="E6" s="96" t="s">
        <v>10</v>
      </c>
      <c r="F6" s="72" t="s">
        <v>11</v>
      </c>
      <c r="G6" s="97" t="s">
        <v>12</v>
      </c>
      <c r="H6" s="73" t="s">
        <v>11</v>
      </c>
      <c r="I6" s="97" t="s">
        <v>13</v>
      </c>
      <c r="J6" s="72" t="s">
        <v>11</v>
      </c>
      <c r="K6" s="63"/>
    </row>
    <row r="7" spans="1:11" ht="30" customHeight="1">
      <c r="A7" s="39">
        <v>1</v>
      </c>
      <c r="B7" s="43" t="s">
        <v>109</v>
      </c>
      <c r="C7" s="103" t="s">
        <v>110</v>
      </c>
      <c r="D7" s="45" t="s">
        <v>45</v>
      </c>
      <c r="E7" s="58">
        <v>8.4</v>
      </c>
      <c r="F7" s="14">
        <f t="shared" ref="F7:F19" si="0">ROUND(25.4347*(25.5-E7*2.1)^1.34,0)</f>
        <v>403</v>
      </c>
      <c r="G7" s="17">
        <v>3.82</v>
      </c>
      <c r="H7" s="14">
        <f t="shared" ref="H7:H19" si="1">ROUND(0.14354*(100*G7-1.77)^1.385,0)</f>
        <v>537</v>
      </c>
      <c r="I7" s="17">
        <v>43.05</v>
      </c>
      <c r="J7" s="14">
        <f t="shared" ref="J7:J19" si="2">ROUND(10.14*(I7-3)^1.02,0)</f>
        <v>437</v>
      </c>
      <c r="K7" s="14">
        <f t="shared" ref="K7:K19" si="3">ROUND(F7+H7+J7,0)</f>
        <v>1377</v>
      </c>
    </row>
    <row r="8" spans="1:11" ht="30" customHeight="1">
      <c r="A8" s="39">
        <v>2</v>
      </c>
      <c r="B8" s="43" t="s">
        <v>100</v>
      </c>
      <c r="C8" s="101" t="s">
        <v>101</v>
      </c>
      <c r="D8" s="45"/>
      <c r="E8" s="58">
        <v>8.1999999999999993</v>
      </c>
      <c r="F8" s="14">
        <f t="shared" si="0"/>
        <v>432</v>
      </c>
      <c r="G8" s="17">
        <v>4.01</v>
      </c>
      <c r="H8" s="14">
        <f t="shared" si="1"/>
        <v>575</v>
      </c>
      <c r="I8" s="17">
        <v>36.130000000000003</v>
      </c>
      <c r="J8" s="14">
        <f t="shared" si="2"/>
        <v>360</v>
      </c>
      <c r="K8" s="14">
        <f t="shared" si="3"/>
        <v>1367</v>
      </c>
    </row>
    <row r="9" spans="1:11" ht="30" customHeight="1">
      <c r="A9" s="39">
        <v>3</v>
      </c>
      <c r="B9" s="43" t="s">
        <v>86</v>
      </c>
      <c r="C9" s="101" t="s">
        <v>87</v>
      </c>
      <c r="D9" s="45" t="s">
        <v>88</v>
      </c>
      <c r="E9" s="58">
        <v>8</v>
      </c>
      <c r="F9" s="14">
        <f t="shared" si="0"/>
        <v>462</v>
      </c>
      <c r="G9" s="17">
        <v>3.54</v>
      </c>
      <c r="H9" s="14">
        <f t="shared" si="1"/>
        <v>483</v>
      </c>
      <c r="I9" s="17">
        <v>31.77</v>
      </c>
      <c r="J9" s="14">
        <f t="shared" si="2"/>
        <v>312</v>
      </c>
      <c r="K9" s="14">
        <f t="shared" si="3"/>
        <v>1257</v>
      </c>
    </row>
    <row r="10" spans="1:11" ht="30" customHeight="1">
      <c r="A10" s="39">
        <v>4</v>
      </c>
      <c r="B10" s="43" t="s">
        <v>111</v>
      </c>
      <c r="C10" s="101" t="s">
        <v>112</v>
      </c>
      <c r="D10" s="45" t="s">
        <v>38</v>
      </c>
      <c r="E10" s="58">
        <v>8.1999999999999993</v>
      </c>
      <c r="F10" s="14">
        <f t="shared" si="0"/>
        <v>432</v>
      </c>
      <c r="G10" s="17">
        <v>3.42</v>
      </c>
      <c r="H10" s="14">
        <f t="shared" si="1"/>
        <v>461</v>
      </c>
      <c r="I10" s="17">
        <v>28.17</v>
      </c>
      <c r="J10" s="14">
        <f t="shared" si="2"/>
        <v>272</v>
      </c>
      <c r="K10" s="14">
        <f t="shared" si="3"/>
        <v>1165</v>
      </c>
    </row>
    <row r="11" spans="1:11" ht="30" customHeight="1">
      <c r="A11" s="39">
        <v>5</v>
      </c>
      <c r="B11" s="43" t="s">
        <v>93</v>
      </c>
      <c r="C11" s="101" t="s">
        <v>94</v>
      </c>
      <c r="D11" s="45" t="s">
        <v>45</v>
      </c>
      <c r="E11" s="58">
        <v>8.3000000000000007</v>
      </c>
      <c r="F11" s="14">
        <f t="shared" si="0"/>
        <v>417</v>
      </c>
      <c r="G11" s="17">
        <v>3.07</v>
      </c>
      <c r="H11" s="14">
        <f t="shared" si="1"/>
        <v>396</v>
      </c>
      <c r="I11" s="17">
        <v>23.95</v>
      </c>
      <c r="J11" s="14">
        <f t="shared" si="2"/>
        <v>226</v>
      </c>
      <c r="K11" s="14">
        <f t="shared" si="3"/>
        <v>1039</v>
      </c>
    </row>
    <row r="12" spans="1:11" ht="30" customHeight="1">
      <c r="A12" s="39">
        <v>6</v>
      </c>
      <c r="B12" s="43" t="s">
        <v>89</v>
      </c>
      <c r="C12" s="101" t="s">
        <v>90</v>
      </c>
      <c r="D12" s="45" t="s">
        <v>38</v>
      </c>
      <c r="E12" s="58">
        <v>8.8000000000000007</v>
      </c>
      <c r="F12" s="14">
        <f t="shared" si="0"/>
        <v>346</v>
      </c>
      <c r="G12" s="17">
        <v>2.81</v>
      </c>
      <c r="H12" s="14">
        <f t="shared" si="1"/>
        <v>350</v>
      </c>
      <c r="I12" s="17">
        <v>28.39</v>
      </c>
      <c r="J12" s="14">
        <f t="shared" si="2"/>
        <v>275</v>
      </c>
      <c r="K12" s="14">
        <f t="shared" si="3"/>
        <v>971</v>
      </c>
    </row>
    <row r="13" spans="1:11" ht="30" customHeight="1">
      <c r="A13" s="39">
        <v>7</v>
      </c>
      <c r="B13" s="43" t="s">
        <v>99</v>
      </c>
      <c r="C13" s="103" t="s">
        <v>543</v>
      </c>
      <c r="D13" s="45" t="s">
        <v>38</v>
      </c>
      <c r="E13" s="58">
        <v>9</v>
      </c>
      <c r="F13" s="14">
        <f t="shared" si="0"/>
        <v>319</v>
      </c>
      <c r="G13" s="17">
        <v>2.99</v>
      </c>
      <c r="H13" s="14">
        <f t="shared" si="1"/>
        <v>382</v>
      </c>
      <c r="I13" s="17">
        <v>26.05</v>
      </c>
      <c r="J13" s="14">
        <f t="shared" si="2"/>
        <v>249</v>
      </c>
      <c r="K13" s="14">
        <f t="shared" si="3"/>
        <v>950</v>
      </c>
    </row>
    <row r="14" spans="1:11" ht="30" customHeight="1">
      <c r="A14" s="39">
        <v>8</v>
      </c>
      <c r="B14" s="43" t="s">
        <v>107</v>
      </c>
      <c r="C14" s="101" t="s">
        <v>108</v>
      </c>
      <c r="D14" s="45" t="s">
        <v>43</v>
      </c>
      <c r="E14" s="58">
        <v>8.8000000000000007</v>
      </c>
      <c r="F14" s="14">
        <f t="shared" si="0"/>
        <v>346</v>
      </c>
      <c r="G14" s="17">
        <v>2.87</v>
      </c>
      <c r="H14" s="14">
        <f t="shared" si="1"/>
        <v>361</v>
      </c>
      <c r="I14" s="17">
        <v>24.85</v>
      </c>
      <c r="J14" s="14">
        <f t="shared" si="2"/>
        <v>236</v>
      </c>
      <c r="K14" s="14">
        <f t="shared" si="3"/>
        <v>943</v>
      </c>
    </row>
    <row r="15" spans="1:11" ht="30" customHeight="1">
      <c r="A15" s="142">
        <v>9</v>
      </c>
      <c r="B15" s="43" t="s">
        <v>95</v>
      </c>
      <c r="C15" s="101" t="s">
        <v>96</v>
      </c>
      <c r="D15" s="45" t="s">
        <v>38</v>
      </c>
      <c r="E15" s="58">
        <v>9</v>
      </c>
      <c r="F15" s="14">
        <f t="shared" si="0"/>
        <v>319</v>
      </c>
      <c r="G15" s="17">
        <v>2.96</v>
      </c>
      <c r="H15" s="14">
        <f t="shared" si="1"/>
        <v>377</v>
      </c>
      <c r="I15" s="17">
        <v>25.53</v>
      </c>
      <c r="J15" s="14">
        <f t="shared" si="2"/>
        <v>243</v>
      </c>
      <c r="K15" s="14">
        <f t="shared" si="3"/>
        <v>939</v>
      </c>
    </row>
    <row r="16" spans="1:11" ht="30" customHeight="1">
      <c r="A16" s="39">
        <v>10</v>
      </c>
      <c r="B16" s="43" t="s">
        <v>97</v>
      </c>
      <c r="C16" s="101" t="s">
        <v>98</v>
      </c>
      <c r="D16" s="45" t="s">
        <v>43</v>
      </c>
      <c r="E16" s="58">
        <v>9.1</v>
      </c>
      <c r="F16" s="14">
        <f t="shared" si="0"/>
        <v>305</v>
      </c>
      <c r="G16" s="17">
        <v>2.4500000000000002</v>
      </c>
      <c r="H16" s="14">
        <f t="shared" si="1"/>
        <v>289</v>
      </c>
      <c r="I16" s="17">
        <v>33.840000000000003</v>
      </c>
      <c r="J16" s="14">
        <f t="shared" si="2"/>
        <v>335</v>
      </c>
      <c r="K16" s="14">
        <f t="shared" si="3"/>
        <v>929</v>
      </c>
    </row>
    <row r="17" spans="1:11" ht="30" customHeight="1">
      <c r="A17" s="39">
        <v>11</v>
      </c>
      <c r="B17" s="43" t="s">
        <v>105</v>
      </c>
      <c r="C17" s="101" t="s">
        <v>106</v>
      </c>
      <c r="D17" s="45" t="s">
        <v>38</v>
      </c>
      <c r="E17" s="58">
        <v>9.4</v>
      </c>
      <c r="F17" s="14">
        <f t="shared" si="0"/>
        <v>266</v>
      </c>
      <c r="G17" s="17">
        <v>3.06</v>
      </c>
      <c r="H17" s="14">
        <f t="shared" si="1"/>
        <v>395</v>
      </c>
      <c r="I17" s="17">
        <v>26.08</v>
      </c>
      <c r="J17" s="14">
        <f t="shared" si="2"/>
        <v>249</v>
      </c>
      <c r="K17" s="14">
        <f t="shared" si="3"/>
        <v>910</v>
      </c>
    </row>
    <row r="18" spans="1:11" ht="30" customHeight="1">
      <c r="A18" s="39">
        <v>12</v>
      </c>
      <c r="B18" s="43" t="s">
        <v>103</v>
      </c>
      <c r="C18" s="101" t="s">
        <v>104</v>
      </c>
      <c r="D18" s="45" t="s">
        <v>38</v>
      </c>
      <c r="E18" s="58">
        <v>9.1</v>
      </c>
      <c r="F18" s="14">
        <f t="shared" si="0"/>
        <v>305</v>
      </c>
      <c r="G18" s="17">
        <v>2.61</v>
      </c>
      <c r="H18" s="14">
        <f t="shared" si="1"/>
        <v>316</v>
      </c>
      <c r="I18" s="17">
        <v>25.09</v>
      </c>
      <c r="J18" s="14">
        <f t="shared" si="2"/>
        <v>238</v>
      </c>
      <c r="K18" s="14">
        <f t="shared" si="3"/>
        <v>859</v>
      </c>
    </row>
    <row r="19" spans="1:11" ht="30" customHeight="1">
      <c r="A19" s="39">
        <v>13</v>
      </c>
      <c r="B19" s="43" t="s">
        <v>91</v>
      </c>
      <c r="C19" s="103" t="s">
        <v>92</v>
      </c>
      <c r="D19" s="45" t="s">
        <v>38</v>
      </c>
      <c r="E19" s="58">
        <v>9.1</v>
      </c>
      <c r="F19" s="14">
        <f t="shared" si="0"/>
        <v>305</v>
      </c>
      <c r="G19" s="17">
        <v>2.67</v>
      </c>
      <c r="H19" s="14">
        <f t="shared" si="1"/>
        <v>326</v>
      </c>
      <c r="I19" s="17">
        <v>21.07</v>
      </c>
      <c r="J19" s="14">
        <f t="shared" si="2"/>
        <v>194</v>
      </c>
      <c r="K19" s="14">
        <f t="shared" si="3"/>
        <v>825</v>
      </c>
    </row>
    <row r="20" spans="1:11" ht="30" customHeight="1">
      <c r="A20" s="39">
        <v>14</v>
      </c>
      <c r="B20" s="124" t="s">
        <v>102</v>
      </c>
      <c r="C20" s="119" t="s">
        <v>544</v>
      </c>
      <c r="D20" s="125" t="s">
        <v>59</v>
      </c>
      <c r="E20" s="121" t="s">
        <v>587</v>
      </c>
      <c r="F20" s="126" t="s">
        <v>579</v>
      </c>
      <c r="G20" s="127" t="s">
        <v>577</v>
      </c>
      <c r="H20" s="126" t="s">
        <v>579</v>
      </c>
      <c r="I20" s="127" t="s">
        <v>579</v>
      </c>
      <c r="J20" s="126" t="s">
        <v>580</v>
      </c>
      <c r="K20" s="136" t="s">
        <v>572</v>
      </c>
    </row>
    <row r="21" spans="1:11" ht="30" customHeight="1">
      <c r="A21" s="142">
        <v>15</v>
      </c>
      <c r="B21" s="124" t="s">
        <v>113</v>
      </c>
      <c r="C21" s="119" t="s">
        <v>114</v>
      </c>
      <c r="D21" s="125" t="s">
        <v>41</v>
      </c>
      <c r="E21" s="121" t="s">
        <v>577</v>
      </c>
      <c r="F21" s="126" t="s">
        <v>579</v>
      </c>
      <c r="G21" s="127" t="s">
        <v>577</v>
      </c>
      <c r="H21" s="126" t="s">
        <v>579</v>
      </c>
      <c r="I21" s="127" t="s">
        <v>579</v>
      </c>
      <c r="J21" s="126" t="s">
        <v>579</v>
      </c>
      <c r="K21" s="136" t="s">
        <v>572</v>
      </c>
    </row>
  </sheetData>
  <protectedRanges>
    <protectedRange sqref="C11 C21" name="範囲5_1_2_1_1"/>
    <protectedRange sqref="C16" name="範囲5_1_1_1_1"/>
  </protectedRanges>
  <autoFilter ref="B6:K6">
    <sortState ref="B7:K21">
      <sortCondition descending="1" ref="K6"/>
    </sortState>
  </autoFilter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20:C21 C10:C11 C16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topLeftCell="A7" zoomScaleNormal="100" workbookViewId="0">
      <selection activeCell="C25" sqref="C25"/>
    </sheetView>
  </sheetViews>
  <sheetFormatPr defaultColWidth="9" defaultRowHeight="17.25"/>
  <cols>
    <col min="1" max="1" width="5" style="1" customWidth="1"/>
    <col min="2" max="2" width="7.5" style="1" customWidth="1"/>
    <col min="3" max="3" width="21.1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49" t="s">
        <v>156</v>
      </c>
      <c r="C1" s="150"/>
      <c r="D1" s="150"/>
      <c r="E1" s="150"/>
    </row>
    <row r="4" spans="1:11">
      <c r="A4" s="153" t="s">
        <v>28</v>
      </c>
      <c r="B4" s="154"/>
      <c r="E4" s="69"/>
      <c r="F4" s="6"/>
      <c r="G4" s="65"/>
      <c r="H4" s="6"/>
      <c r="I4" s="65"/>
      <c r="J4" s="6"/>
      <c r="K4" s="65"/>
    </row>
    <row r="5" spans="1:11">
      <c r="A5" s="74"/>
      <c r="B5" s="74"/>
      <c r="E5" s="64" t="s">
        <v>24</v>
      </c>
      <c r="F5" s="61"/>
      <c r="G5" s="65" t="s">
        <v>4</v>
      </c>
      <c r="H5" s="6"/>
      <c r="I5" s="66" t="s">
        <v>5</v>
      </c>
      <c r="J5" s="61"/>
      <c r="K5" s="67" t="s">
        <v>6</v>
      </c>
    </row>
    <row r="6" spans="1:11">
      <c r="B6" s="1" t="s">
        <v>7</v>
      </c>
      <c r="C6" s="1" t="s">
        <v>8</v>
      </c>
      <c r="D6" s="1" t="s">
        <v>9</v>
      </c>
      <c r="E6" s="96" t="s">
        <v>10</v>
      </c>
      <c r="F6" s="72" t="s">
        <v>11</v>
      </c>
      <c r="G6" s="97" t="s">
        <v>12</v>
      </c>
      <c r="H6" s="73" t="s">
        <v>11</v>
      </c>
      <c r="I6" s="97" t="s">
        <v>13</v>
      </c>
      <c r="J6" s="72" t="s">
        <v>11</v>
      </c>
      <c r="K6" s="63"/>
    </row>
    <row r="7" spans="1:11" ht="30" customHeight="1">
      <c r="A7" s="42">
        <v>1</v>
      </c>
      <c r="B7" s="43" t="s">
        <v>134</v>
      </c>
      <c r="C7" s="101" t="s">
        <v>135</v>
      </c>
      <c r="D7" s="44" t="s">
        <v>136</v>
      </c>
      <c r="E7" s="58">
        <v>8.6</v>
      </c>
      <c r="F7" s="14">
        <f t="shared" ref="F7:F24" si="0">ROUND(25.4347*(26.9-E7*2.3)^1.34,0)</f>
        <v>353</v>
      </c>
      <c r="G7" s="17">
        <v>3.21</v>
      </c>
      <c r="H7" s="14">
        <f t="shared" ref="H7:H24" si="1">ROUND(0.188807*(100*G7-1.58)^1.37,0)</f>
        <v>509</v>
      </c>
      <c r="I7" s="17">
        <v>28.4</v>
      </c>
      <c r="J7" s="14">
        <f t="shared" ref="J7:J24" si="2">ROUND(15.9809*(I7-2),0)</f>
        <v>422</v>
      </c>
      <c r="K7" s="14">
        <f t="shared" ref="K7:K24" si="3">ROUND(F7+H7+J7,0)</f>
        <v>1284</v>
      </c>
    </row>
    <row r="8" spans="1:11" ht="30" customHeight="1">
      <c r="A8" s="42">
        <v>2</v>
      </c>
      <c r="B8" s="43" t="s">
        <v>127</v>
      </c>
      <c r="C8" s="101" t="s">
        <v>128</v>
      </c>
      <c r="D8" s="44" t="s">
        <v>129</v>
      </c>
      <c r="E8" s="58">
        <v>8.4</v>
      </c>
      <c r="F8" s="14">
        <f t="shared" si="0"/>
        <v>384</v>
      </c>
      <c r="G8" s="17">
        <v>3.1</v>
      </c>
      <c r="H8" s="14">
        <f t="shared" si="1"/>
        <v>485</v>
      </c>
      <c r="I8" s="17">
        <v>25.58</v>
      </c>
      <c r="J8" s="14">
        <f t="shared" si="2"/>
        <v>377</v>
      </c>
      <c r="K8" s="14">
        <f t="shared" si="3"/>
        <v>1246</v>
      </c>
    </row>
    <row r="9" spans="1:11" ht="30" customHeight="1">
      <c r="A9" s="42">
        <v>3</v>
      </c>
      <c r="B9" s="43" t="s">
        <v>115</v>
      </c>
      <c r="C9" s="101" t="s">
        <v>116</v>
      </c>
      <c r="D9" s="44" t="s">
        <v>59</v>
      </c>
      <c r="E9" s="58">
        <v>8.6</v>
      </c>
      <c r="F9" s="14">
        <f t="shared" si="0"/>
        <v>353</v>
      </c>
      <c r="G9" s="17">
        <v>3.09</v>
      </c>
      <c r="H9" s="14">
        <f t="shared" si="1"/>
        <v>483</v>
      </c>
      <c r="I9" s="17">
        <v>18.7</v>
      </c>
      <c r="J9" s="14">
        <f t="shared" si="2"/>
        <v>267</v>
      </c>
      <c r="K9" s="14">
        <f t="shared" si="3"/>
        <v>1103</v>
      </c>
    </row>
    <row r="10" spans="1:11" ht="30" customHeight="1">
      <c r="A10" s="42">
        <v>4</v>
      </c>
      <c r="B10" s="43" t="s">
        <v>125</v>
      </c>
      <c r="C10" s="101" t="s">
        <v>126</v>
      </c>
      <c r="D10" s="44" t="s">
        <v>36</v>
      </c>
      <c r="E10" s="58">
        <v>8.6</v>
      </c>
      <c r="F10" s="14">
        <f t="shared" si="0"/>
        <v>353</v>
      </c>
      <c r="G10" s="17">
        <v>2.81</v>
      </c>
      <c r="H10" s="14">
        <f t="shared" si="1"/>
        <v>424</v>
      </c>
      <c r="I10" s="17">
        <v>18.940000000000001</v>
      </c>
      <c r="J10" s="14">
        <f t="shared" si="2"/>
        <v>271</v>
      </c>
      <c r="K10" s="14">
        <f t="shared" si="3"/>
        <v>1048</v>
      </c>
    </row>
    <row r="11" spans="1:11" ht="30" customHeight="1">
      <c r="A11" s="42">
        <v>5</v>
      </c>
      <c r="B11" s="43" t="s">
        <v>154</v>
      </c>
      <c r="C11" s="101" t="s">
        <v>155</v>
      </c>
      <c r="D11" s="45" t="s">
        <v>59</v>
      </c>
      <c r="E11" s="58">
        <v>8.3000000000000007</v>
      </c>
      <c r="F11" s="14">
        <f t="shared" si="0"/>
        <v>400</v>
      </c>
      <c r="G11" s="17">
        <v>3.2</v>
      </c>
      <c r="H11" s="14">
        <f t="shared" si="1"/>
        <v>507</v>
      </c>
      <c r="I11" s="17">
        <v>10.199999999999999</v>
      </c>
      <c r="J11" s="14">
        <f t="shared" si="2"/>
        <v>131</v>
      </c>
      <c r="K11" s="14">
        <f t="shared" si="3"/>
        <v>1038</v>
      </c>
    </row>
    <row r="12" spans="1:11" ht="30" customHeight="1">
      <c r="A12" s="42">
        <v>6</v>
      </c>
      <c r="B12" s="43" t="s">
        <v>143</v>
      </c>
      <c r="C12" s="101" t="s">
        <v>144</v>
      </c>
      <c r="D12" s="44" t="s">
        <v>38</v>
      </c>
      <c r="E12" s="58">
        <v>8.5</v>
      </c>
      <c r="F12" s="14">
        <f t="shared" si="0"/>
        <v>368</v>
      </c>
      <c r="G12" s="17">
        <v>3.08</v>
      </c>
      <c r="H12" s="14">
        <f t="shared" si="1"/>
        <v>481</v>
      </c>
      <c r="I12" s="17">
        <v>13.1</v>
      </c>
      <c r="J12" s="14">
        <f t="shared" si="2"/>
        <v>177</v>
      </c>
      <c r="K12" s="14">
        <f t="shared" si="3"/>
        <v>1026</v>
      </c>
    </row>
    <row r="13" spans="1:11" ht="30" customHeight="1">
      <c r="A13" s="42">
        <v>7</v>
      </c>
      <c r="B13" s="43" t="s">
        <v>145</v>
      </c>
      <c r="C13" s="101" t="s">
        <v>146</v>
      </c>
      <c r="D13" s="44" t="s">
        <v>129</v>
      </c>
      <c r="E13" s="58">
        <v>8.9</v>
      </c>
      <c r="F13" s="14">
        <f t="shared" si="0"/>
        <v>308</v>
      </c>
      <c r="G13" s="17">
        <v>2.85</v>
      </c>
      <c r="H13" s="14">
        <f t="shared" si="1"/>
        <v>432</v>
      </c>
      <c r="I13" s="17">
        <v>19.899999999999999</v>
      </c>
      <c r="J13" s="14">
        <f t="shared" si="2"/>
        <v>286</v>
      </c>
      <c r="K13" s="14">
        <f t="shared" si="3"/>
        <v>1026</v>
      </c>
    </row>
    <row r="14" spans="1:11" ht="30" customHeight="1">
      <c r="A14" s="42">
        <v>8</v>
      </c>
      <c r="B14" s="43" t="s">
        <v>151</v>
      </c>
      <c r="C14" s="101" t="s">
        <v>152</v>
      </c>
      <c r="D14" s="44" t="s">
        <v>153</v>
      </c>
      <c r="E14" s="58">
        <v>8.8000000000000007</v>
      </c>
      <c r="F14" s="14">
        <f t="shared" si="0"/>
        <v>323</v>
      </c>
      <c r="G14" s="17">
        <v>2.91</v>
      </c>
      <c r="H14" s="14">
        <f t="shared" si="1"/>
        <v>445</v>
      </c>
      <c r="I14" s="17">
        <v>16.899999999999999</v>
      </c>
      <c r="J14" s="14">
        <f t="shared" si="2"/>
        <v>238</v>
      </c>
      <c r="K14" s="14">
        <f t="shared" si="3"/>
        <v>1006</v>
      </c>
    </row>
    <row r="15" spans="1:11" ht="30" customHeight="1">
      <c r="A15" s="42">
        <v>9</v>
      </c>
      <c r="B15" s="43" t="s">
        <v>139</v>
      </c>
      <c r="C15" s="101" t="s">
        <v>140</v>
      </c>
      <c r="D15" s="45" t="s">
        <v>83</v>
      </c>
      <c r="E15" s="58">
        <v>8.8000000000000007</v>
      </c>
      <c r="F15" s="14">
        <f t="shared" si="0"/>
        <v>323</v>
      </c>
      <c r="G15" s="17">
        <v>2.74</v>
      </c>
      <c r="H15" s="14">
        <f t="shared" si="1"/>
        <v>410</v>
      </c>
      <c r="I15" s="17">
        <v>16.87</v>
      </c>
      <c r="J15" s="14">
        <f t="shared" si="2"/>
        <v>238</v>
      </c>
      <c r="K15" s="14">
        <f t="shared" si="3"/>
        <v>971</v>
      </c>
    </row>
    <row r="16" spans="1:11" ht="30" customHeight="1">
      <c r="A16" s="42">
        <v>10</v>
      </c>
      <c r="B16" s="43" t="s">
        <v>141</v>
      </c>
      <c r="C16" s="101" t="s">
        <v>142</v>
      </c>
      <c r="D16" s="45" t="s">
        <v>59</v>
      </c>
      <c r="E16" s="58">
        <v>8.9</v>
      </c>
      <c r="F16" s="14">
        <f t="shared" si="0"/>
        <v>308</v>
      </c>
      <c r="G16" s="17">
        <v>2.7</v>
      </c>
      <c r="H16" s="14">
        <f t="shared" si="1"/>
        <v>401</v>
      </c>
      <c r="I16" s="17">
        <v>17.399999999999999</v>
      </c>
      <c r="J16" s="14">
        <f t="shared" si="2"/>
        <v>246</v>
      </c>
      <c r="K16" s="14">
        <f t="shared" si="3"/>
        <v>955</v>
      </c>
    </row>
    <row r="17" spans="1:11" ht="30" customHeight="1">
      <c r="A17" s="42">
        <v>11</v>
      </c>
      <c r="B17" s="43" t="s">
        <v>137</v>
      </c>
      <c r="C17" s="101" t="s">
        <v>138</v>
      </c>
      <c r="D17" s="44" t="s">
        <v>41</v>
      </c>
      <c r="E17" s="58">
        <v>9.4</v>
      </c>
      <c r="F17" s="14">
        <f t="shared" si="0"/>
        <v>236</v>
      </c>
      <c r="G17" s="17">
        <v>2.72</v>
      </c>
      <c r="H17" s="14">
        <f t="shared" si="1"/>
        <v>405</v>
      </c>
      <c r="I17" s="17">
        <v>19.649999999999999</v>
      </c>
      <c r="J17" s="14">
        <f t="shared" si="2"/>
        <v>282</v>
      </c>
      <c r="K17" s="14">
        <f t="shared" si="3"/>
        <v>923</v>
      </c>
    </row>
    <row r="18" spans="1:11" ht="30" customHeight="1">
      <c r="A18" s="42">
        <v>12</v>
      </c>
      <c r="B18" s="43" t="s">
        <v>119</v>
      </c>
      <c r="C18" s="101" t="s">
        <v>120</v>
      </c>
      <c r="D18" s="45" t="s">
        <v>36</v>
      </c>
      <c r="E18" s="58">
        <v>9</v>
      </c>
      <c r="F18" s="14">
        <f t="shared" si="0"/>
        <v>293</v>
      </c>
      <c r="G18" s="17">
        <v>2.77</v>
      </c>
      <c r="H18" s="14">
        <f t="shared" si="1"/>
        <v>416</v>
      </c>
      <c r="I18" s="17">
        <v>15.32</v>
      </c>
      <c r="J18" s="14">
        <f t="shared" si="2"/>
        <v>213</v>
      </c>
      <c r="K18" s="14">
        <f t="shared" si="3"/>
        <v>922</v>
      </c>
    </row>
    <row r="19" spans="1:11" ht="30" customHeight="1">
      <c r="A19" s="42">
        <v>13</v>
      </c>
      <c r="B19" s="43" t="s">
        <v>132</v>
      </c>
      <c r="C19" s="101" t="s">
        <v>133</v>
      </c>
      <c r="D19" s="45" t="s">
        <v>59</v>
      </c>
      <c r="E19" s="58">
        <v>8.6999999999999993</v>
      </c>
      <c r="F19" s="14">
        <f t="shared" si="0"/>
        <v>338</v>
      </c>
      <c r="G19" s="17">
        <v>2.76</v>
      </c>
      <c r="H19" s="14">
        <f t="shared" si="1"/>
        <v>414</v>
      </c>
      <c r="I19" s="17">
        <v>11.31</v>
      </c>
      <c r="J19" s="14">
        <f t="shared" si="2"/>
        <v>149</v>
      </c>
      <c r="K19" s="14">
        <f t="shared" si="3"/>
        <v>901</v>
      </c>
    </row>
    <row r="20" spans="1:11" ht="30" customHeight="1">
      <c r="A20" s="42">
        <v>14</v>
      </c>
      <c r="B20" s="43" t="s">
        <v>123</v>
      </c>
      <c r="C20" s="101" t="s">
        <v>124</v>
      </c>
      <c r="D20" s="44" t="s">
        <v>83</v>
      </c>
      <c r="E20" s="58">
        <v>8.6999999999999993</v>
      </c>
      <c r="F20" s="14">
        <f t="shared" si="0"/>
        <v>338</v>
      </c>
      <c r="G20" s="17">
        <v>2.57</v>
      </c>
      <c r="H20" s="14">
        <f t="shared" si="1"/>
        <v>375</v>
      </c>
      <c r="I20" s="17">
        <v>12.34</v>
      </c>
      <c r="J20" s="14">
        <f t="shared" si="2"/>
        <v>165</v>
      </c>
      <c r="K20" s="14">
        <f t="shared" si="3"/>
        <v>878</v>
      </c>
    </row>
    <row r="21" spans="1:11" ht="30" customHeight="1">
      <c r="A21" s="42">
        <v>15</v>
      </c>
      <c r="B21" s="43" t="s">
        <v>121</v>
      </c>
      <c r="C21" s="101" t="s">
        <v>122</v>
      </c>
      <c r="D21" s="44" t="s">
        <v>43</v>
      </c>
      <c r="E21" s="58">
        <v>8.8000000000000007</v>
      </c>
      <c r="F21" s="14">
        <f t="shared" si="0"/>
        <v>323</v>
      </c>
      <c r="G21" s="17">
        <v>2.42</v>
      </c>
      <c r="H21" s="14">
        <f t="shared" si="1"/>
        <v>345</v>
      </c>
      <c r="I21" s="17">
        <v>14.12</v>
      </c>
      <c r="J21" s="14">
        <f t="shared" si="2"/>
        <v>194</v>
      </c>
      <c r="K21" s="14">
        <f t="shared" si="3"/>
        <v>862</v>
      </c>
    </row>
    <row r="22" spans="1:11" ht="30" customHeight="1">
      <c r="A22" s="42">
        <v>16</v>
      </c>
      <c r="B22" s="43" t="s">
        <v>147</v>
      </c>
      <c r="C22" s="101" t="s">
        <v>148</v>
      </c>
      <c r="D22" s="44" t="s">
        <v>136</v>
      </c>
      <c r="E22" s="58">
        <v>9.1</v>
      </c>
      <c r="F22" s="14">
        <f t="shared" si="0"/>
        <v>279</v>
      </c>
      <c r="G22" s="17">
        <v>2.38</v>
      </c>
      <c r="H22" s="14">
        <f t="shared" si="1"/>
        <v>337</v>
      </c>
      <c r="I22" s="17">
        <v>14.99</v>
      </c>
      <c r="J22" s="14">
        <f t="shared" si="2"/>
        <v>208</v>
      </c>
      <c r="K22" s="14">
        <f t="shared" si="3"/>
        <v>824</v>
      </c>
    </row>
    <row r="23" spans="1:11" ht="30" customHeight="1">
      <c r="A23" s="42">
        <v>17</v>
      </c>
      <c r="B23" s="43" t="s">
        <v>149</v>
      </c>
      <c r="C23" s="101" t="s">
        <v>150</v>
      </c>
      <c r="D23" s="44" t="s">
        <v>45</v>
      </c>
      <c r="E23" s="58">
        <v>8.9</v>
      </c>
      <c r="F23" s="14">
        <f t="shared" si="0"/>
        <v>308</v>
      </c>
      <c r="G23" s="17">
        <v>2.13</v>
      </c>
      <c r="H23" s="14">
        <f t="shared" si="1"/>
        <v>289</v>
      </c>
      <c r="I23" s="17">
        <v>14.55</v>
      </c>
      <c r="J23" s="14">
        <f t="shared" si="2"/>
        <v>201</v>
      </c>
      <c r="K23" s="14">
        <f t="shared" si="3"/>
        <v>798</v>
      </c>
    </row>
    <row r="24" spans="1:11" ht="30" customHeight="1">
      <c r="A24" s="42">
        <v>18</v>
      </c>
      <c r="B24" s="43" t="s">
        <v>130</v>
      </c>
      <c r="C24" s="101" t="s">
        <v>131</v>
      </c>
      <c r="D24" s="44" t="s">
        <v>45</v>
      </c>
      <c r="E24" s="58">
        <v>9.9</v>
      </c>
      <c r="F24" s="14">
        <f t="shared" si="0"/>
        <v>170</v>
      </c>
      <c r="G24" s="17">
        <v>2.0499999999999998</v>
      </c>
      <c r="H24" s="14">
        <f t="shared" si="1"/>
        <v>274</v>
      </c>
      <c r="I24" s="17">
        <v>15.3</v>
      </c>
      <c r="J24" s="14">
        <f t="shared" si="2"/>
        <v>213</v>
      </c>
      <c r="K24" s="14">
        <f t="shared" si="3"/>
        <v>657</v>
      </c>
    </row>
    <row r="25" spans="1:11" ht="30" customHeight="1">
      <c r="A25" s="128" t="s">
        <v>579</v>
      </c>
      <c r="B25" s="124" t="s">
        <v>117</v>
      </c>
      <c r="C25" s="119" t="s">
        <v>118</v>
      </c>
      <c r="D25" s="125" t="s">
        <v>45</v>
      </c>
      <c r="E25" s="121" t="s">
        <v>579</v>
      </c>
      <c r="F25" s="126" t="s">
        <v>579</v>
      </c>
      <c r="G25" s="127" t="s">
        <v>577</v>
      </c>
      <c r="H25" s="126" t="s">
        <v>579</v>
      </c>
      <c r="I25" s="127" t="s">
        <v>579</v>
      </c>
      <c r="J25" s="126" t="s">
        <v>579</v>
      </c>
      <c r="K25" s="136" t="s">
        <v>572</v>
      </c>
    </row>
  </sheetData>
  <autoFilter ref="A6:K6">
    <sortState ref="A7:K25">
      <sortCondition descending="1" ref="K6"/>
    </sortState>
  </autoFilter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6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7"/>
  <sheetViews>
    <sheetView zoomScaleNormal="100" workbookViewId="0">
      <selection activeCell="D26" sqref="D26"/>
    </sheetView>
  </sheetViews>
  <sheetFormatPr defaultColWidth="9" defaultRowHeight="17.25"/>
  <cols>
    <col min="1" max="1" width="5" style="1" customWidth="1"/>
    <col min="2" max="2" width="7.5" style="36" customWidth="1"/>
    <col min="3" max="3" width="15.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49" t="s">
        <v>178</v>
      </c>
      <c r="C1" s="150"/>
      <c r="D1" s="150"/>
      <c r="E1" s="150"/>
    </row>
    <row r="2" spans="1:11">
      <c r="C2" s="36"/>
      <c r="D2" s="36"/>
      <c r="E2" s="21"/>
    </row>
    <row r="3" spans="1:11">
      <c r="B3" s="42"/>
      <c r="C3" s="42"/>
      <c r="D3" s="42"/>
      <c r="E3" s="21"/>
    </row>
    <row r="4" spans="1:11">
      <c r="A4" s="153" t="s">
        <v>29</v>
      </c>
      <c r="B4" s="154"/>
      <c r="E4" s="69"/>
      <c r="F4" s="6"/>
      <c r="G4" s="65"/>
      <c r="H4" s="6"/>
      <c r="I4" s="65"/>
      <c r="J4" s="6"/>
      <c r="K4" s="65"/>
    </row>
    <row r="5" spans="1:11">
      <c r="A5" s="74"/>
      <c r="B5" s="74"/>
      <c r="E5" s="64" t="s">
        <v>24</v>
      </c>
      <c r="F5" s="61"/>
      <c r="G5" s="65" t="s">
        <v>4</v>
      </c>
      <c r="H5" s="6"/>
      <c r="I5" s="66" t="s">
        <v>5</v>
      </c>
      <c r="J5" s="61"/>
      <c r="K5" s="67" t="s">
        <v>6</v>
      </c>
    </row>
    <row r="6" spans="1:11">
      <c r="B6" s="42" t="s">
        <v>7</v>
      </c>
      <c r="C6" s="1" t="s">
        <v>8</v>
      </c>
      <c r="D6" s="1" t="s">
        <v>9</v>
      </c>
      <c r="E6" s="98" t="s">
        <v>14</v>
      </c>
      <c r="F6" s="75" t="s">
        <v>11</v>
      </c>
      <c r="G6" s="99" t="s">
        <v>12</v>
      </c>
      <c r="H6" s="76" t="s">
        <v>11</v>
      </c>
      <c r="I6" s="99" t="s">
        <v>13</v>
      </c>
      <c r="J6" s="76" t="s">
        <v>11</v>
      </c>
      <c r="K6" s="76"/>
    </row>
    <row r="7" spans="1:11" s="3" customFormat="1" ht="30" customHeight="1">
      <c r="A7" s="39">
        <v>1</v>
      </c>
      <c r="B7" s="43" t="s">
        <v>190</v>
      </c>
      <c r="C7" s="102" t="s">
        <v>214</v>
      </c>
      <c r="D7" s="48" t="s">
        <v>36</v>
      </c>
      <c r="E7" s="57">
        <v>16.2</v>
      </c>
      <c r="F7" s="14">
        <f t="shared" ref="F7:F27" si="0">ROUND(25.4347*(25.5-E7)^1.34,0)</f>
        <v>505</v>
      </c>
      <c r="G7" s="17">
        <v>3.86</v>
      </c>
      <c r="H7" s="14">
        <f t="shared" ref="H7:H27" si="1">ROUND(0.14354*(100*G7-1.77)^1.385,0)</f>
        <v>545</v>
      </c>
      <c r="I7" s="17">
        <v>45.8</v>
      </c>
      <c r="J7" s="14">
        <f t="shared" ref="J7:J27" si="2">ROUND(10.14*(I7-3)^1.02,0)</f>
        <v>468</v>
      </c>
      <c r="K7" s="14">
        <f t="shared" ref="K7:K27" si="3">ROUND(F7+H7+J7,0)</f>
        <v>1518</v>
      </c>
    </row>
    <row r="8" spans="1:11" s="3" customFormat="1" ht="30" customHeight="1">
      <c r="A8" s="142">
        <v>2</v>
      </c>
      <c r="B8" s="43" t="s">
        <v>179</v>
      </c>
      <c r="C8" s="102" t="s">
        <v>206</v>
      </c>
      <c r="D8" s="48" t="s">
        <v>36</v>
      </c>
      <c r="E8" s="58">
        <v>13.8</v>
      </c>
      <c r="F8" s="14">
        <f t="shared" si="0"/>
        <v>687</v>
      </c>
      <c r="G8" s="17">
        <v>3.71</v>
      </c>
      <c r="H8" s="14">
        <f t="shared" si="1"/>
        <v>516</v>
      </c>
      <c r="I8" s="17">
        <v>27.01</v>
      </c>
      <c r="J8" s="14">
        <f t="shared" si="2"/>
        <v>259</v>
      </c>
      <c r="K8" s="14">
        <f t="shared" si="3"/>
        <v>1462</v>
      </c>
    </row>
    <row r="9" spans="1:11" s="3" customFormat="1" ht="30" customHeight="1">
      <c r="A9" s="39">
        <v>3</v>
      </c>
      <c r="B9" s="43" t="s">
        <v>195</v>
      </c>
      <c r="C9" s="104" t="s">
        <v>218</v>
      </c>
      <c r="D9" s="48" t="s">
        <v>59</v>
      </c>
      <c r="E9" s="58">
        <v>16</v>
      </c>
      <c r="F9" s="14">
        <f t="shared" si="0"/>
        <v>519</v>
      </c>
      <c r="G9" s="17">
        <v>3.68</v>
      </c>
      <c r="H9" s="14">
        <f t="shared" si="1"/>
        <v>510</v>
      </c>
      <c r="I9" s="17">
        <v>36.97</v>
      </c>
      <c r="J9" s="14">
        <f t="shared" si="2"/>
        <v>370</v>
      </c>
      <c r="K9" s="14">
        <f t="shared" si="3"/>
        <v>1399</v>
      </c>
    </row>
    <row r="10" spans="1:11" s="3" customFormat="1" ht="30" customHeight="1">
      <c r="A10" s="39">
        <v>4</v>
      </c>
      <c r="B10" s="43" t="s">
        <v>200</v>
      </c>
      <c r="C10" s="104" t="s">
        <v>223</v>
      </c>
      <c r="D10" s="48" t="s">
        <v>83</v>
      </c>
      <c r="E10" s="58">
        <v>16.2</v>
      </c>
      <c r="F10" s="14">
        <f t="shared" si="0"/>
        <v>505</v>
      </c>
      <c r="G10" s="17">
        <v>3.12</v>
      </c>
      <c r="H10" s="14">
        <f t="shared" si="1"/>
        <v>405</v>
      </c>
      <c r="I10" s="17">
        <v>46.71</v>
      </c>
      <c r="J10" s="14">
        <f t="shared" si="2"/>
        <v>478</v>
      </c>
      <c r="K10" s="14">
        <f t="shared" si="3"/>
        <v>1388</v>
      </c>
    </row>
    <row r="11" spans="1:11" s="3" customFormat="1" ht="30" customHeight="1">
      <c r="A11" s="39">
        <v>5</v>
      </c>
      <c r="B11" s="43" t="s">
        <v>192</v>
      </c>
      <c r="C11" s="104" t="s">
        <v>216</v>
      </c>
      <c r="D11" s="48" t="s">
        <v>43</v>
      </c>
      <c r="E11" s="58">
        <v>15.4</v>
      </c>
      <c r="F11" s="14">
        <f t="shared" si="0"/>
        <v>564</v>
      </c>
      <c r="G11" s="17">
        <v>3.52</v>
      </c>
      <c r="H11" s="14">
        <f t="shared" si="1"/>
        <v>480</v>
      </c>
      <c r="I11" s="17">
        <v>33.72</v>
      </c>
      <c r="J11" s="14">
        <f t="shared" si="2"/>
        <v>334</v>
      </c>
      <c r="K11" s="14">
        <f t="shared" si="3"/>
        <v>1378</v>
      </c>
    </row>
    <row r="12" spans="1:11" s="3" customFormat="1" ht="30" customHeight="1">
      <c r="A12" s="142">
        <v>6</v>
      </c>
      <c r="B12" s="43" t="s">
        <v>191</v>
      </c>
      <c r="C12" s="102" t="s">
        <v>215</v>
      </c>
      <c r="D12" s="48" t="s">
        <v>41</v>
      </c>
      <c r="E12" s="57">
        <v>15.5</v>
      </c>
      <c r="F12" s="14">
        <f t="shared" si="0"/>
        <v>556</v>
      </c>
      <c r="G12" s="17">
        <v>3.54</v>
      </c>
      <c r="H12" s="14">
        <f t="shared" si="1"/>
        <v>483</v>
      </c>
      <c r="I12" s="17">
        <v>31.47</v>
      </c>
      <c r="J12" s="14">
        <f t="shared" si="2"/>
        <v>309</v>
      </c>
      <c r="K12" s="14">
        <f t="shared" si="3"/>
        <v>1348</v>
      </c>
    </row>
    <row r="13" spans="1:11" s="3" customFormat="1" ht="30" customHeight="1">
      <c r="A13" s="39">
        <v>7</v>
      </c>
      <c r="B13" s="43" t="s">
        <v>193</v>
      </c>
      <c r="C13" s="104" t="s">
        <v>217</v>
      </c>
      <c r="D13" s="48" t="s">
        <v>194</v>
      </c>
      <c r="E13" s="58">
        <v>15.3</v>
      </c>
      <c r="F13" s="14">
        <f t="shared" si="0"/>
        <v>571</v>
      </c>
      <c r="G13" s="17">
        <v>3.12</v>
      </c>
      <c r="H13" s="14">
        <f t="shared" si="1"/>
        <v>405</v>
      </c>
      <c r="I13" s="17">
        <v>36.78</v>
      </c>
      <c r="J13" s="14">
        <f t="shared" si="2"/>
        <v>368</v>
      </c>
      <c r="K13" s="14">
        <f t="shared" si="3"/>
        <v>1344</v>
      </c>
    </row>
    <row r="14" spans="1:11" s="3" customFormat="1" ht="30" customHeight="1">
      <c r="A14" s="39">
        <v>8</v>
      </c>
      <c r="B14" s="43" t="s">
        <v>204</v>
      </c>
      <c r="C14" s="104" t="s">
        <v>227</v>
      </c>
      <c r="D14" s="48" t="s">
        <v>59</v>
      </c>
      <c r="E14" s="58">
        <v>15.8</v>
      </c>
      <c r="F14" s="14">
        <f t="shared" si="0"/>
        <v>534</v>
      </c>
      <c r="G14" s="17">
        <v>3.47</v>
      </c>
      <c r="H14" s="14">
        <f t="shared" si="1"/>
        <v>470</v>
      </c>
      <c r="I14" s="17">
        <v>33.47</v>
      </c>
      <c r="J14" s="14">
        <f t="shared" si="2"/>
        <v>331</v>
      </c>
      <c r="K14" s="14">
        <f t="shared" si="3"/>
        <v>1335</v>
      </c>
    </row>
    <row r="15" spans="1:11" s="3" customFormat="1" ht="30" customHeight="1">
      <c r="A15" s="39">
        <v>9</v>
      </c>
      <c r="B15" s="43" t="s">
        <v>183</v>
      </c>
      <c r="C15" s="104" t="s">
        <v>210</v>
      </c>
      <c r="D15" s="48" t="s">
        <v>59</v>
      </c>
      <c r="E15" s="58">
        <v>15.3</v>
      </c>
      <c r="F15" s="14">
        <f t="shared" si="0"/>
        <v>571</v>
      </c>
      <c r="G15" s="17">
        <v>3.22</v>
      </c>
      <c r="H15" s="14">
        <f t="shared" si="1"/>
        <v>424</v>
      </c>
      <c r="I15" s="17">
        <v>32.72</v>
      </c>
      <c r="J15" s="14">
        <f t="shared" si="2"/>
        <v>323</v>
      </c>
      <c r="K15" s="14">
        <f t="shared" si="3"/>
        <v>1318</v>
      </c>
    </row>
    <row r="16" spans="1:11" s="3" customFormat="1" ht="30" customHeight="1">
      <c r="A16" s="142">
        <v>10</v>
      </c>
      <c r="B16" s="55" t="s">
        <v>187</v>
      </c>
      <c r="C16" s="104" t="s">
        <v>646</v>
      </c>
      <c r="D16" s="48" t="s">
        <v>188</v>
      </c>
      <c r="E16" s="58">
        <v>16</v>
      </c>
      <c r="F16" s="14">
        <f t="shared" si="0"/>
        <v>519</v>
      </c>
      <c r="G16" s="17">
        <v>3.5</v>
      </c>
      <c r="H16" s="14">
        <f t="shared" si="1"/>
        <v>476</v>
      </c>
      <c r="I16" s="17">
        <v>31.11</v>
      </c>
      <c r="J16" s="14">
        <f t="shared" si="2"/>
        <v>305</v>
      </c>
      <c r="K16" s="14">
        <f t="shared" si="3"/>
        <v>1300</v>
      </c>
    </row>
    <row r="17" spans="1:11" s="3" customFormat="1" ht="30" customHeight="1">
      <c r="A17" s="39">
        <v>11</v>
      </c>
      <c r="B17" s="43" t="s">
        <v>197</v>
      </c>
      <c r="C17" s="102" t="s">
        <v>220</v>
      </c>
      <c r="D17" s="46" t="s">
        <v>41</v>
      </c>
      <c r="E17" s="58">
        <v>16.100000000000001</v>
      </c>
      <c r="F17" s="14">
        <f t="shared" si="0"/>
        <v>512</v>
      </c>
      <c r="G17" s="17">
        <v>3.42</v>
      </c>
      <c r="H17" s="14">
        <f t="shared" si="1"/>
        <v>461</v>
      </c>
      <c r="I17" s="17">
        <v>29.35</v>
      </c>
      <c r="J17" s="14">
        <f t="shared" si="2"/>
        <v>285</v>
      </c>
      <c r="K17" s="14">
        <f t="shared" si="3"/>
        <v>1258</v>
      </c>
    </row>
    <row r="18" spans="1:11" s="3" customFormat="1" ht="30" customHeight="1">
      <c r="A18" s="39">
        <v>12</v>
      </c>
      <c r="B18" s="43" t="s">
        <v>202</v>
      </c>
      <c r="C18" s="102" t="s">
        <v>225</v>
      </c>
      <c r="D18" s="48" t="s">
        <v>41</v>
      </c>
      <c r="E18" s="57">
        <v>16.8</v>
      </c>
      <c r="F18" s="14">
        <f t="shared" si="0"/>
        <v>462</v>
      </c>
      <c r="G18" s="17">
        <v>3.07</v>
      </c>
      <c r="H18" s="14">
        <f t="shared" si="1"/>
        <v>396</v>
      </c>
      <c r="I18" s="17">
        <v>37.72</v>
      </c>
      <c r="J18" s="14">
        <f t="shared" si="2"/>
        <v>378</v>
      </c>
      <c r="K18" s="14">
        <f t="shared" si="3"/>
        <v>1236</v>
      </c>
    </row>
    <row r="19" spans="1:11" s="3" customFormat="1" ht="30" customHeight="1">
      <c r="A19" s="39">
        <v>13</v>
      </c>
      <c r="B19" s="43" t="s">
        <v>196</v>
      </c>
      <c r="C19" s="104" t="s">
        <v>219</v>
      </c>
      <c r="D19" s="48" t="s">
        <v>38</v>
      </c>
      <c r="E19" s="58">
        <v>16.100000000000001</v>
      </c>
      <c r="F19" s="14">
        <f t="shared" si="0"/>
        <v>512</v>
      </c>
      <c r="G19" s="17">
        <v>3.39</v>
      </c>
      <c r="H19" s="14">
        <f t="shared" si="1"/>
        <v>455</v>
      </c>
      <c r="I19" s="17">
        <v>26.69</v>
      </c>
      <c r="J19" s="14">
        <f t="shared" si="2"/>
        <v>256</v>
      </c>
      <c r="K19" s="14">
        <f t="shared" si="3"/>
        <v>1223</v>
      </c>
    </row>
    <row r="20" spans="1:11" s="3" customFormat="1" ht="30" customHeight="1">
      <c r="A20" s="39">
        <v>14</v>
      </c>
      <c r="B20" s="43" t="s">
        <v>182</v>
      </c>
      <c r="C20" s="104" t="s">
        <v>209</v>
      </c>
      <c r="D20" s="48" t="s">
        <v>45</v>
      </c>
      <c r="E20" s="58">
        <v>16.7</v>
      </c>
      <c r="F20" s="14">
        <f t="shared" si="0"/>
        <v>469</v>
      </c>
      <c r="G20" s="17">
        <v>3.3</v>
      </c>
      <c r="H20" s="14">
        <f t="shared" si="1"/>
        <v>438</v>
      </c>
      <c r="I20" s="17">
        <v>31.48</v>
      </c>
      <c r="J20" s="14">
        <f t="shared" si="2"/>
        <v>309</v>
      </c>
      <c r="K20" s="14">
        <f t="shared" si="3"/>
        <v>1216</v>
      </c>
    </row>
    <row r="21" spans="1:11" s="3" customFormat="1" ht="30" customHeight="1">
      <c r="A21" s="39">
        <v>15</v>
      </c>
      <c r="B21" s="43" t="s">
        <v>186</v>
      </c>
      <c r="C21" s="102" t="s">
        <v>213</v>
      </c>
      <c r="D21" s="48" t="s">
        <v>43</v>
      </c>
      <c r="E21" s="57">
        <v>16.600000000000001</v>
      </c>
      <c r="F21" s="14">
        <f t="shared" si="0"/>
        <v>476</v>
      </c>
      <c r="G21" s="17">
        <v>3.4</v>
      </c>
      <c r="H21" s="14">
        <f t="shared" si="1"/>
        <v>457</v>
      </c>
      <c r="I21" s="17">
        <v>23.68</v>
      </c>
      <c r="J21" s="14">
        <f t="shared" si="2"/>
        <v>223</v>
      </c>
      <c r="K21" s="14">
        <f t="shared" si="3"/>
        <v>1156</v>
      </c>
    </row>
    <row r="22" spans="1:11" s="3" customFormat="1" ht="30" customHeight="1">
      <c r="A22" s="39">
        <v>16</v>
      </c>
      <c r="B22" s="55" t="s">
        <v>199</v>
      </c>
      <c r="C22" s="104" t="s">
        <v>222</v>
      </c>
      <c r="D22" s="48" t="s">
        <v>83</v>
      </c>
      <c r="E22" s="58">
        <v>17.2</v>
      </c>
      <c r="F22" s="14">
        <f t="shared" si="0"/>
        <v>434</v>
      </c>
      <c r="G22" s="17">
        <v>2.98</v>
      </c>
      <c r="H22" s="14">
        <f t="shared" si="1"/>
        <v>380</v>
      </c>
      <c r="I22" s="17">
        <v>32.28</v>
      </c>
      <c r="J22" s="14">
        <f t="shared" si="2"/>
        <v>318</v>
      </c>
      <c r="K22" s="14">
        <f t="shared" si="3"/>
        <v>1132</v>
      </c>
    </row>
    <row r="23" spans="1:11" s="3" customFormat="1" ht="30" customHeight="1">
      <c r="A23" s="39">
        <v>17</v>
      </c>
      <c r="B23" s="43" t="s">
        <v>181</v>
      </c>
      <c r="C23" s="104" t="s">
        <v>208</v>
      </c>
      <c r="D23" s="48" t="s">
        <v>41</v>
      </c>
      <c r="E23" s="58">
        <v>17.5</v>
      </c>
      <c r="F23" s="14">
        <f t="shared" si="0"/>
        <v>413</v>
      </c>
      <c r="G23" s="17">
        <v>3.05</v>
      </c>
      <c r="H23" s="14">
        <f t="shared" si="1"/>
        <v>393</v>
      </c>
      <c r="I23" s="17">
        <v>30.84</v>
      </c>
      <c r="J23" s="14">
        <f t="shared" si="2"/>
        <v>302</v>
      </c>
      <c r="K23" s="14">
        <f t="shared" si="3"/>
        <v>1108</v>
      </c>
    </row>
    <row r="24" spans="1:11" s="3" customFormat="1" ht="30" customHeight="1">
      <c r="A24" s="39">
        <v>18</v>
      </c>
      <c r="B24" s="43" t="s">
        <v>185</v>
      </c>
      <c r="C24" s="102" t="s">
        <v>212</v>
      </c>
      <c r="D24" s="46" t="s">
        <v>38</v>
      </c>
      <c r="E24" s="58">
        <v>17.2</v>
      </c>
      <c r="F24" s="14">
        <f t="shared" si="0"/>
        <v>434</v>
      </c>
      <c r="G24" s="17">
        <v>2.91</v>
      </c>
      <c r="H24" s="14">
        <f t="shared" si="1"/>
        <v>368</v>
      </c>
      <c r="I24" s="17">
        <v>26.71</v>
      </c>
      <c r="J24" s="14">
        <f t="shared" si="2"/>
        <v>256</v>
      </c>
      <c r="K24" s="14">
        <f t="shared" si="3"/>
        <v>1058</v>
      </c>
    </row>
    <row r="25" spans="1:11" s="3" customFormat="1" ht="30" customHeight="1">
      <c r="A25" s="39">
        <v>19</v>
      </c>
      <c r="B25" s="43" t="s">
        <v>201</v>
      </c>
      <c r="C25" s="102" t="s">
        <v>224</v>
      </c>
      <c r="D25" s="48" t="s">
        <v>38</v>
      </c>
      <c r="E25" s="57">
        <v>17.899999999999999</v>
      </c>
      <c r="F25" s="14">
        <f t="shared" si="0"/>
        <v>385</v>
      </c>
      <c r="G25" s="17">
        <v>2.79</v>
      </c>
      <c r="H25" s="14">
        <f t="shared" si="1"/>
        <v>347</v>
      </c>
      <c r="I25" s="17">
        <v>19.57</v>
      </c>
      <c r="J25" s="14">
        <f t="shared" si="2"/>
        <v>178</v>
      </c>
      <c r="K25" s="14">
        <f t="shared" si="3"/>
        <v>910</v>
      </c>
    </row>
    <row r="26" spans="1:11" s="3" customFormat="1" ht="30" customHeight="1">
      <c r="A26" s="39">
        <v>20</v>
      </c>
      <c r="B26" s="43" t="s">
        <v>203</v>
      </c>
      <c r="C26" s="104" t="s">
        <v>226</v>
      </c>
      <c r="D26" s="48" t="s">
        <v>45</v>
      </c>
      <c r="E26" s="58">
        <v>17.7</v>
      </c>
      <c r="F26" s="14">
        <f t="shared" si="0"/>
        <v>399</v>
      </c>
      <c r="G26" s="17">
        <v>2.4300000000000002</v>
      </c>
      <c r="H26" s="14">
        <f t="shared" si="1"/>
        <v>286</v>
      </c>
      <c r="I26" s="17">
        <v>21.17</v>
      </c>
      <c r="J26" s="14">
        <f t="shared" si="2"/>
        <v>195</v>
      </c>
      <c r="K26" s="14">
        <f t="shared" si="3"/>
        <v>880</v>
      </c>
    </row>
    <row r="27" spans="1:11" s="3" customFormat="1" ht="30" customHeight="1">
      <c r="A27" s="39">
        <v>21</v>
      </c>
      <c r="B27" s="43" t="s">
        <v>198</v>
      </c>
      <c r="C27" s="102" t="s">
        <v>221</v>
      </c>
      <c r="D27" s="48" t="s">
        <v>45</v>
      </c>
      <c r="E27" s="57">
        <v>18.3</v>
      </c>
      <c r="F27" s="14">
        <f t="shared" si="0"/>
        <v>358</v>
      </c>
      <c r="G27" s="17">
        <v>2.38</v>
      </c>
      <c r="H27" s="14">
        <f t="shared" si="1"/>
        <v>278</v>
      </c>
      <c r="I27" s="17">
        <v>17.010000000000002</v>
      </c>
      <c r="J27" s="14">
        <f t="shared" si="2"/>
        <v>150</v>
      </c>
      <c r="K27" s="14">
        <f t="shared" si="3"/>
        <v>786</v>
      </c>
    </row>
    <row r="28" spans="1:11" s="3" customFormat="1" ht="30" customHeight="1">
      <c r="A28" s="123" t="s">
        <v>588</v>
      </c>
      <c r="B28" s="124" t="s">
        <v>180</v>
      </c>
      <c r="C28" s="129" t="s">
        <v>207</v>
      </c>
      <c r="D28" s="130" t="s">
        <v>38</v>
      </c>
      <c r="E28" s="131" t="s">
        <v>579</v>
      </c>
      <c r="F28" s="126" t="s">
        <v>579</v>
      </c>
      <c r="G28" s="127" t="s">
        <v>577</v>
      </c>
      <c r="H28" s="126" t="s">
        <v>579</v>
      </c>
      <c r="I28" s="127" t="s">
        <v>577</v>
      </c>
      <c r="J28" s="126" t="s">
        <v>579</v>
      </c>
      <c r="K28" s="136" t="s">
        <v>572</v>
      </c>
    </row>
    <row r="29" spans="1:11" s="3" customFormat="1" ht="30" customHeight="1">
      <c r="A29" s="123" t="s">
        <v>579</v>
      </c>
      <c r="B29" s="124" t="s">
        <v>184</v>
      </c>
      <c r="C29" s="129" t="s">
        <v>211</v>
      </c>
      <c r="D29" s="130" t="s">
        <v>36</v>
      </c>
      <c r="E29" s="121" t="s">
        <v>579</v>
      </c>
      <c r="F29" s="126" t="s">
        <v>579</v>
      </c>
      <c r="G29" s="127" t="s">
        <v>577</v>
      </c>
      <c r="H29" s="126" t="s">
        <v>579</v>
      </c>
      <c r="I29" s="127" t="s">
        <v>577</v>
      </c>
      <c r="J29" s="126" t="s">
        <v>579</v>
      </c>
      <c r="K29" s="136" t="s">
        <v>572</v>
      </c>
    </row>
    <row r="30" spans="1:11" s="3" customFormat="1" ht="30" customHeight="1">
      <c r="A30" s="123" t="s">
        <v>579</v>
      </c>
      <c r="B30" s="124" t="s">
        <v>189</v>
      </c>
      <c r="C30" s="129" t="s">
        <v>647</v>
      </c>
      <c r="D30" s="130" t="s">
        <v>59</v>
      </c>
      <c r="E30" s="121" t="s">
        <v>579</v>
      </c>
      <c r="F30" s="126" t="s">
        <v>579</v>
      </c>
      <c r="G30" s="127" t="s">
        <v>577</v>
      </c>
      <c r="H30" s="126" t="s">
        <v>579</v>
      </c>
      <c r="I30" s="127" t="s">
        <v>577</v>
      </c>
      <c r="J30" s="126" t="s">
        <v>579</v>
      </c>
      <c r="K30" s="136" t="s">
        <v>572</v>
      </c>
    </row>
    <row r="31" spans="1:11" s="3" customFormat="1" ht="30" customHeight="1">
      <c r="A31" s="123" t="s">
        <v>579</v>
      </c>
      <c r="B31" s="124" t="s">
        <v>205</v>
      </c>
      <c r="C31" s="129" t="s">
        <v>228</v>
      </c>
      <c r="D31" s="130"/>
      <c r="E31" s="121" t="s">
        <v>581</v>
      </c>
      <c r="F31" s="126" t="s">
        <v>579</v>
      </c>
      <c r="G31" s="127" t="s">
        <v>577</v>
      </c>
      <c r="H31" s="126" t="s">
        <v>579</v>
      </c>
      <c r="I31" s="127" t="s">
        <v>577</v>
      </c>
      <c r="J31" s="126" t="s">
        <v>579</v>
      </c>
      <c r="K31" s="136" t="s">
        <v>572</v>
      </c>
    </row>
    <row r="32" spans="1:11" s="3" customFormat="1" ht="17.25" customHeight="1">
      <c r="A32" s="5"/>
      <c r="B32" s="31"/>
      <c r="C32" s="32"/>
      <c r="D32" s="32"/>
      <c r="E32" s="28"/>
      <c r="F32" s="30"/>
      <c r="G32" s="18"/>
      <c r="H32" s="30"/>
      <c r="I32" s="18"/>
      <c r="J32" s="30"/>
      <c r="K32" s="30"/>
    </row>
    <row r="33" ht="17.25" customHeight="1"/>
    <row r="34" ht="17.25" customHeight="1"/>
    <row r="35" ht="17.25" customHeight="1"/>
    <row r="36" ht="17.25" customHeight="1"/>
    <row r="37" ht="17.25" customHeight="1"/>
  </sheetData>
  <protectedRanges>
    <protectedRange sqref="C10 C20 C30" name="範囲5_2_2_1_1_1"/>
  </protectedRanges>
  <autoFilter ref="B6:K6">
    <sortState ref="B7:K31">
      <sortCondition descending="1" ref="K6"/>
    </sortState>
  </autoFilter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:C15 C24:C25 C20 C30"/>
  </dataValidations>
  <hyperlinks>
    <hyperlink ref="K2" r:id="rId1" display="komaki-h@amigo2.ne.jp"/>
    <hyperlink ref="K1" r:id="rId2" display="httokuda@lilac.ocn.ne.jp"/>
    <hyperlink ref="K4" r:id="rId3" display="httokuda@lilac.ocn.ne.jp"/>
    <hyperlink ref="K6" r:id="rId4" display="kays0601@yahoo.co.jp"/>
  </hyperlinks>
  <pageMargins left="0.78749999999999998" right="0.78749999999999998" top="0.19652777777777777" bottom="0.19652777777777777" header="0.51180555555555562" footer="0.51180555555555562"/>
  <pageSetup paperSize="9" scale="68" firstPageNumber="0" orientation="landscape" horizontalDpi="4294967294" verticalDpi="3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topLeftCell="A10" zoomScaleNormal="100" workbookViewId="0">
      <selection activeCell="B20" sqref="B20:K20"/>
    </sheetView>
  </sheetViews>
  <sheetFormatPr defaultColWidth="9" defaultRowHeight="17.25"/>
  <cols>
    <col min="1" max="1" width="5" style="1" customWidth="1"/>
    <col min="2" max="2" width="7.5" style="36" customWidth="1"/>
    <col min="3" max="3" width="15.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49" t="s">
        <v>252</v>
      </c>
      <c r="C1" s="150"/>
      <c r="D1" s="150"/>
      <c r="E1" s="150"/>
    </row>
    <row r="2" spans="1:11">
      <c r="C2" s="36"/>
      <c r="D2" s="36"/>
      <c r="E2" s="21"/>
    </row>
    <row r="3" spans="1:11">
      <c r="B3" s="42"/>
      <c r="C3" s="42"/>
      <c r="D3" s="42"/>
      <c r="E3" s="21"/>
    </row>
    <row r="4" spans="1:11">
      <c r="A4" s="153" t="s">
        <v>30</v>
      </c>
      <c r="B4" s="154"/>
      <c r="E4" s="69"/>
      <c r="F4" s="6"/>
      <c r="G4" s="65"/>
      <c r="H4" s="6"/>
      <c r="I4" s="65"/>
      <c r="J4" s="6"/>
      <c r="K4" s="65"/>
    </row>
    <row r="5" spans="1:11">
      <c r="A5" s="74"/>
      <c r="B5" s="74"/>
      <c r="E5" s="64" t="s">
        <v>24</v>
      </c>
      <c r="F5" s="61"/>
      <c r="G5" s="65" t="s">
        <v>4</v>
      </c>
      <c r="H5" s="6"/>
      <c r="I5" s="66" t="s">
        <v>5</v>
      </c>
      <c r="J5" s="61"/>
      <c r="K5" s="67" t="s">
        <v>6</v>
      </c>
    </row>
    <row r="6" spans="1:11">
      <c r="B6" s="42" t="s">
        <v>7</v>
      </c>
      <c r="C6" s="1" t="s">
        <v>8</v>
      </c>
      <c r="D6" s="1" t="s">
        <v>9</v>
      </c>
      <c r="E6" s="98" t="s">
        <v>14</v>
      </c>
      <c r="F6" s="75" t="s">
        <v>11</v>
      </c>
      <c r="G6" s="99" t="s">
        <v>12</v>
      </c>
      <c r="H6" s="76" t="s">
        <v>11</v>
      </c>
      <c r="I6" s="99" t="s">
        <v>13</v>
      </c>
      <c r="J6" s="76" t="s">
        <v>11</v>
      </c>
      <c r="K6" s="76"/>
    </row>
    <row r="7" spans="1:11" s="3" customFormat="1" ht="30" customHeight="1">
      <c r="A7" s="141">
        <v>1</v>
      </c>
      <c r="B7" s="43" t="s">
        <v>237</v>
      </c>
      <c r="C7" s="103" t="s">
        <v>248</v>
      </c>
      <c r="D7" s="45"/>
      <c r="E7" s="58">
        <v>14.8</v>
      </c>
      <c r="F7" s="14">
        <f t="shared" ref="F7:F17" si="0">ROUND(25.4347*(26.9-E7)^1.34,0)</f>
        <v>718</v>
      </c>
      <c r="G7" s="13">
        <v>3.75</v>
      </c>
      <c r="H7" s="14">
        <f t="shared" ref="H7:H16" si="1">ROUND(0.188807*(100*G7-1.58)^1.37,0)</f>
        <v>631</v>
      </c>
      <c r="I7" s="17">
        <v>29.65</v>
      </c>
      <c r="J7" s="14">
        <f t="shared" ref="J7:J17" si="2">ROUND(15.9809*(I7-2),0)</f>
        <v>442</v>
      </c>
      <c r="K7" s="14">
        <f t="shared" ref="K7:K17" si="3">F7+H7+J7</f>
        <v>1791</v>
      </c>
    </row>
    <row r="8" spans="1:11" s="3" customFormat="1" ht="30" customHeight="1">
      <c r="A8" s="141">
        <v>2</v>
      </c>
      <c r="B8" s="43" t="s">
        <v>232</v>
      </c>
      <c r="C8" s="101" t="s">
        <v>243</v>
      </c>
      <c r="D8" s="44" t="s">
        <v>83</v>
      </c>
      <c r="E8" s="57">
        <v>16.2</v>
      </c>
      <c r="F8" s="14">
        <f t="shared" si="0"/>
        <v>609</v>
      </c>
      <c r="G8" s="13">
        <v>3.3</v>
      </c>
      <c r="H8" s="14">
        <f t="shared" si="1"/>
        <v>529</v>
      </c>
      <c r="I8" s="17">
        <v>37.700000000000003</v>
      </c>
      <c r="J8" s="14">
        <f t="shared" si="2"/>
        <v>571</v>
      </c>
      <c r="K8" s="14">
        <f t="shared" si="3"/>
        <v>1709</v>
      </c>
    </row>
    <row r="9" spans="1:11" s="3" customFormat="1" ht="30" customHeight="1">
      <c r="A9" s="141">
        <v>3</v>
      </c>
      <c r="B9" s="43" t="s">
        <v>236</v>
      </c>
      <c r="C9" s="101" t="s">
        <v>247</v>
      </c>
      <c r="D9" s="44" t="s">
        <v>43</v>
      </c>
      <c r="E9" s="58">
        <v>16.100000000000001</v>
      </c>
      <c r="F9" s="14">
        <f t="shared" si="0"/>
        <v>617</v>
      </c>
      <c r="G9" s="17">
        <v>3.1</v>
      </c>
      <c r="H9" s="14">
        <f t="shared" si="1"/>
        <v>485</v>
      </c>
      <c r="I9" s="17">
        <v>32.24</v>
      </c>
      <c r="J9" s="14">
        <f t="shared" si="2"/>
        <v>483</v>
      </c>
      <c r="K9" s="14">
        <f t="shared" si="3"/>
        <v>1585</v>
      </c>
    </row>
    <row r="10" spans="1:11" s="3" customFormat="1" ht="30" customHeight="1">
      <c r="A10" s="141">
        <v>4</v>
      </c>
      <c r="B10" s="43" t="s">
        <v>234</v>
      </c>
      <c r="C10" s="101" t="s">
        <v>245</v>
      </c>
      <c r="D10" s="44" t="s">
        <v>59</v>
      </c>
      <c r="E10" s="58">
        <v>15.1</v>
      </c>
      <c r="F10" s="14">
        <f t="shared" si="0"/>
        <v>695</v>
      </c>
      <c r="G10" s="13">
        <v>3.53</v>
      </c>
      <c r="H10" s="14">
        <f t="shared" si="1"/>
        <v>580</v>
      </c>
      <c r="I10" s="17">
        <v>21.19</v>
      </c>
      <c r="J10" s="14">
        <f t="shared" si="2"/>
        <v>307</v>
      </c>
      <c r="K10" s="14">
        <f t="shared" si="3"/>
        <v>1582</v>
      </c>
    </row>
    <row r="11" spans="1:11" s="3" customFormat="1" ht="30" customHeight="1">
      <c r="A11" s="141">
        <v>5</v>
      </c>
      <c r="B11" s="43" t="s">
        <v>229</v>
      </c>
      <c r="C11" s="103" t="s">
        <v>241</v>
      </c>
      <c r="D11" s="45" t="s">
        <v>38</v>
      </c>
      <c r="E11" s="58">
        <v>15</v>
      </c>
      <c r="F11" s="14">
        <f t="shared" si="0"/>
        <v>703</v>
      </c>
      <c r="G11" s="17">
        <v>3.34</v>
      </c>
      <c r="H11" s="14">
        <f t="shared" si="1"/>
        <v>538</v>
      </c>
      <c r="I11" s="17">
        <v>21.25</v>
      </c>
      <c r="J11" s="14">
        <f t="shared" si="2"/>
        <v>308</v>
      </c>
      <c r="K11" s="14">
        <f t="shared" si="3"/>
        <v>1549</v>
      </c>
    </row>
    <row r="12" spans="1:11" s="3" customFormat="1" ht="30" customHeight="1">
      <c r="A12" s="141">
        <v>6</v>
      </c>
      <c r="B12" s="43" t="s">
        <v>233</v>
      </c>
      <c r="C12" s="101" t="s">
        <v>244</v>
      </c>
      <c r="D12" s="44" t="s">
        <v>36</v>
      </c>
      <c r="E12" s="58">
        <v>16.3</v>
      </c>
      <c r="F12" s="14">
        <f t="shared" si="0"/>
        <v>602</v>
      </c>
      <c r="G12" s="13">
        <v>3.54</v>
      </c>
      <c r="H12" s="14">
        <f t="shared" si="1"/>
        <v>583</v>
      </c>
      <c r="I12" s="17">
        <v>22.02</v>
      </c>
      <c r="J12" s="14">
        <f t="shared" si="2"/>
        <v>320</v>
      </c>
      <c r="K12" s="14">
        <f t="shared" si="3"/>
        <v>1505</v>
      </c>
    </row>
    <row r="13" spans="1:11" s="3" customFormat="1" ht="30" customHeight="1">
      <c r="A13" s="141">
        <v>7</v>
      </c>
      <c r="B13" s="43" t="s">
        <v>231</v>
      </c>
      <c r="C13" s="101" t="s">
        <v>242</v>
      </c>
      <c r="D13" s="44"/>
      <c r="E13" s="57">
        <v>16.100000000000001</v>
      </c>
      <c r="F13" s="14">
        <f t="shared" si="0"/>
        <v>617</v>
      </c>
      <c r="G13" s="13">
        <v>2.85</v>
      </c>
      <c r="H13" s="14">
        <f t="shared" si="1"/>
        <v>432</v>
      </c>
      <c r="I13" s="17">
        <v>19.239999999999998</v>
      </c>
      <c r="J13" s="14">
        <f t="shared" si="2"/>
        <v>276</v>
      </c>
      <c r="K13" s="14">
        <f t="shared" si="3"/>
        <v>1325</v>
      </c>
    </row>
    <row r="14" spans="1:11" s="3" customFormat="1" ht="30" customHeight="1">
      <c r="A14" s="141">
        <v>8</v>
      </c>
      <c r="B14" s="43" t="s">
        <v>240</v>
      </c>
      <c r="C14" s="103" t="s">
        <v>251</v>
      </c>
      <c r="D14" s="45" t="s">
        <v>59</v>
      </c>
      <c r="E14" s="58">
        <v>16.899999999999999</v>
      </c>
      <c r="F14" s="14">
        <f t="shared" si="0"/>
        <v>556</v>
      </c>
      <c r="G14" s="13">
        <v>3.25</v>
      </c>
      <c r="H14" s="14">
        <f t="shared" si="1"/>
        <v>518</v>
      </c>
      <c r="I14" s="17">
        <v>17.48</v>
      </c>
      <c r="J14" s="14">
        <f t="shared" si="2"/>
        <v>247</v>
      </c>
      <c r="K14" s="14">
        <f t="shared" si="3"/>
        <v>1321</v>
      </c>
    </row>
    <row r="15" spans="1:11" s="3" customFormat="1" ht="30" customHeight="1">
      <c r="A15" s="141">
        <v>9</v>
      </c>
      <c r="B15" s="43" t="s">
        <v>230</v>
      </c>
      <c r="C15" s="103" t="s">
        <v>653</v>
      </c>
      <c r="D15" s="45" t="s">
        <v>59</v>
      </c>
      <c r="E15" s="58">
        <v>15.6</v>
      </c>
      <c r="F15" s="14">
        <v>655</v>
      </c>
      <c r="G15" s="13">
        <v>3</v>
      </c>
      <c r="H15" s="14">
        <v>464</v>
      </c>
      <c r="I15" s="17">
        <v>14.64</v>
      </c>
      <c r="J15" s="14">
        <v>202</v>
      </c>
      <c r="K15" s="14">
        <v>1321</v>
      </c>
    </row>
    <row r="16" spans="1:11" s="3" customFormat="1" ht="30" customHeight="1">
      <c r="A16" s="141">
        <v>10</v>
      </c>
      <c r="B16" s="43" t="s">
        <v>235</v>
      </c>
      <c r="C16" s="101" t="s">
        <v>246</v>
      </c>
      <c r="D16" s="44" t="s">
        <v>38</v>
      </c>
      <c r="E16" s="58">
        <v>16.399999999999999</v>
      </c>
      <c r="F16" s="14">
        <f t="shared" si="0"/>
        <v>594</v>
      </c>
      <c r="G16" s="13">
        <v>3.2</v>
      </c>
      <c r="H16" s="14">
        <f t="shared" si="1"/>
        <v>507</v>
      </c>
      <c r="I16" s="17">
        <v>15.18</v>
      </c>
      <c r="J16" s="14">
        <f t="shared" si="2"/>
        <v>211</v>
      </c>
      <c r="K16" s="14">
        <f t="shared" si="3"/>
        <v>1312</v>
      </c>
    </row>
    <row r="17" spans="1:11" s="3" customFormat="1" ht="30" customHeight="1">
      <c r="A17" s="141">
        <v>11</v>
      </c>
      <c r="B17" s="43" t="s">
        <v>239</v>
      </c>
      <c r="C17" s="103" t="s">
        <v>250</v>
      </c>
      <c r="D17" s="45"/>
      <c r="E17" s="58">
        <v>16.100000000000001</v>
      </c>
      <c r="F17" s="14">
        <f t="shared" si="0"/>
        <v>617</v>
      </c>
      <c r="G17" s="13">
        <v>0</v>
      </c>
      <c r="H17" s="14">
        <v>0</v>
      </c>
      <c r="I17" s="17">
        <v>28.22</v>
      </c>
      <c r="J17" s="14">
        <f t="shared" si="2"/>
        <v>419</v>
      </c>
      <c r="K17" s="14">
        <f t="shared" si="3"/>
        <v>1036</v>
      </c>
    </row>
    <row r="18" spans="1:11" s="3" customFormat="1" ht="30" customHeight="1">
      <c r="A18" s="143" t="s">
        <v>579</v>
      </c>
      <c r="B18" s="124" t="s">
        <v>238</v>
      </c>
      <c r="C18" s="119" t="s">
        <v>249</v>
      </c>
      <c r="D18" s="125" t="s">
        <v>83</v>
      </c>
      <c r="E18" s="121" t="s">
        <v>579</v>
      </c>
      <c r="F18" s="126" t="s">
        <v>579</v>
      </c>
      <c r="G18" s="127" t="s">
        <v>589</v>
      </c>
      <c r="H18" s="126" t="s">
        <v>579</v>
      </c>
      <c r="I18" s="127" t="s">
        <v>577</v>
      </c>
      <c r="J18" s="126" t="s">
        <v>579</v>
      </c>
      <c r="K18" s="136" t="s">
        <v>572</v>
      </c>
    </row>
  </sheetData>
  <protectedRanges>
    <protectedRange sqref="C16" name="範囲5_1_3_2_1"/>
    <protectedRange sqref="C10" name="範囲5_1_4_1_1"/>
    <protectedRange sqref="C11" name="範囲5_1_5_1"/>
  </protectedRanges>
  <autoFilter ref="B6:K6">
    <sortState ref="B7:K18">
      <sortCondition descending="1" ref="K6"/>
    </sortState>
  </autoFilter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:C11 C14:C16"/>
  </dataValidations>
  <hyperlinks>
    <hyperlink ref="K2" r:id="rId1" display="komaki-h@amigo2.ne.jp"/>
    <hyperlink ref="K1" r:id="rId2" display="httokuda@lilac.ocn.ne.jp"/>
    <hyperlink ref="K4" r:id="rId3" display="httokuda@lilac.ocn.ne.jp"/>
    <hyperlink ref="K6" r:id="rId4" display="kays0601@yahoo.co.jp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6"/>
  <sheetViews>
    <sheetView topLeftCell="A34" zoomScaleNormal="100" workbookViewId="0">
      <selection activeCell="D32" sqref="D32"/>
    </sheetView>
  </sheetViews>
  <sheetFormatPr defaultColWidth="9"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49" t="s">
        <v>178</v>
      </c>
      <c r="C1" s="150"/>
      <c r="D1" s="150"/>
      <c r="E1" s="150"/>
    </row>
    <row r="4" spans="1:11">
      <c r="A4" s="153" t="s">
        <v>31</v>
      </c>
      <c r="B4" s="154"/>
      <c r="E4" s="69"/>
      <c r="F4" s="6"/>
      <c r="G4" s="65"/>
      <c r="H4" s="6"/>
      <c r="I4" s="65"/>
      <c r="J4" s="6"/>
      <c r="K4" s="65"/>
    </row>
    <row r="5" spans="1:11">
      <c r="A5" s="74"/>
      <c r="B5" s="74"/>
      <c r="E5" s="64" t="s">
        <v>24</v>
      </c>
      <c r="F5" s="61"/>
      <c r="G5" s="65" t="s">
        <v>4</v>
      </c>
      <c r="H5" s="6"/>
      <c r="I5" s="66" t="s">
        <v>5</v>
      </c>
      <c r="J5" s="61"/>
      <c r="K5" s="67" t="s">
        <v>6</v>
      </c>
    </row>
    <row r="6" spans="1:11">
      <c r="B6" s="1" t="s">
        <v>7</v>
      </c>
      <c r="C6" s="1" t="s">
        <v>8</v>
      </c>
      <c r="D6" s="1" t="s">
        <v>9</v>
      </c>
      <c r="E6" s="98" t="s">
        <v>14</v>
      </c>
      <c r="F6" s="75" t="s">
        <v>11</v>
      </c>
      <c r="G6" s="99" t="s">
        <v>12</v>
      </c>
      <c r="H6" s="76" t="s">
        <v>11</v>
      </c>
      <c r="I6" s="99" t="s">
        <v>13</v>
      </c>
      <c r="J6" s="76" t="s">
        <v>11</v>
      </c>
      <c r="K6" s="76"/>
    </row>
    <row r="7" spans="1:11" s="3" customFormat="1" ht="30" customHeight="1">
      <c r="A7" s="39">
        <v>1</v>
      </c>
      <c r="B7" s="43" t="s">
        <v>279</v>
      </c>
      <c r="C7" s="104" t="s">
        <v>648</v>
      </c>
      <c r="D7" s="48" t="s">
        <v>280</v>
      </c>
      <c r="E7" s="58">
        <v>14</v>
      </c>
      <c r="F7" s="14">
        <f t="shared" ref="F7:F39" si="0">ROUND(25.4347*(25.5-E7)^1.34,0)</f>
        <v>671</v>
      </c>
      <c r="G7" s="17">
        <v>4.4400000000000004</v>
      </c>
      <c r="H7" s="14">
        <f t="shared" ref="H7:H39" si="1">ROUND(0.14354*(100*G7-1.77)^1.385,0)</f>
        <v>663</v>
      </c>
      <c r="I7" s="17">
        <v>44.54</v>
      </c>
      <c r="J7" s="14">
        <f t="shared" ref="J7:J39" si="2">ROUND(10.14*(I7-3)^1.02,0)</f>
        <v>454</v>
      </c>
      <c r="K7" s="14">
        <f t="shared" ref="K7:K39" si="3">ROUND(F7+H7+J7,0)</f>
        <v>1788</v>
      </c>
    </row>
    <row r="8" spans="1:11" s="3" customFormat="1" ht="30" customHeight="1">
      <c r="A8" s="39">
        <v>2</v>
      </c>
      <c r="B8" s="43" t="s">
        <v>253</v>
      </c>
      <c r="C8" s="102" t="s">
        <v>254</v>
      </c>
      <c r="D8" s="48" t="s">
        <v>41</v>
      </c>
      <c r="E8" s="58">
        <v>13.9</v>
      </c>
      <c r="F8" s="14">
        <f t="shared" si="0"/>
        <v>679</v>
      </c>
      <c r="G8" s="17">
        <v>3.76</v>
      </c>
      <c r="H8" s="14">
        <f t="shared" si="1"/>
        <v>526</v>
      </c>
      <c r="I8" s="17">
        <v>55.22</v>
      </c>
      <c r="J8" s="14">
        <f t="shared" si="2"/>
        <v>573</v>
      </c>
      <c r="K8" s="14">
        <f t="shared" si="3"/>
        <v>1778</v>
      </c>
    </row>
    <row r="9" spans="1:11" s="3" customFormat="1" ht="30" customHeight="1">
      <c r="A9" s="39">
        <v>3</v>
      </c>
      <c r="B9" s="43" t="s">
        <v>277</v>
      </c>
      <c r="C9" s="104" t="s">
        <v>278</v>
      </c>
      <c r="D9" s="48" t="s">
        <v>129</v>
      </c>
      <c r="E9" s="58">
        <v>14.3</v>
      </c>
      <c r="F9" s="14">
        <f t="shared" si="0"/>
        <v>648</v>
      </c>
      <c r="G9" s="17">
        <v>4.2</v>
      </c>
      <c r="H9" s="14">
        <f t="shared" si="1"/>
        <v>613</v>
      </c>
      <c r="I9" s="17">
        <v>45.88</v>
      </c>
      <c r="J9" s="14">
        <f t="shared" si="2"/>
        <v>469</v>
      </c>
      <c r="K9" s="14">
        <f t="shared" si="3"/>
        <v>1730</v>
      </c>
    </row>
    <row r="10" spans="1:11" s="3" customFormat="1" ht="30" customHeight="1">
      <c r="A10" s="39">
        <v>4</v>
      </c>
      <c r="B10" s="55" t="s">
        <v>268</v>
      </c>
      <c r="C10" s="104" t="s">
        <v>269</v>
      </c>
      <c r="D10" s="48" t="s">
        <v>41</v>
      </c>
      <c r="E10" s="58">
        <v>14.4</v>
      </c>
      <c r="F10" s="14">
        <f t="shared" si="0"/>
        <v>640</v>
      </c>
      <c r="G10" s="17">
        <v>3.8</v>
      </c>
      <c r="H10" s="14">
        <f t="shared" si="1"/>
        <v>534</v>
      </c>
      <c r="I10" s="17">
        <v>51.44</v>
      </c>
      <c r="J10" s="14">
        <f t="shared" si="2"/>
        <v>531</v>
      </c>
      <c r="K10" s="14">
        <f t="shared" si="3"/>
        <v>1705</v>
      </c>
    </row>
    <row r="11" spans="1:11" s="3" customFormat="1" ht="30" customHeight="1">
      <c r="A11" s="39">
        <v>5</v>
      </c>
      <c r="B11" s="43" t="s">
        <v>313</v>
      </c>
      <c r="C11" s="104" t="s">
        <v>314</v>
      </c>
      <c r="D11" s="48" t="s">
        <v>38</v>
      </c>
      <c r="E11" s="58">
        <v>15</v>
      </c>
      <c r="F11" s="14">
        <f t="shared" si="0"/>
        <v>594</v>
      </c>
      <c r="G11" s="17">
        <v>4</v>
      </c>
      <c r="H11" s="14">
        <f t="shared" si="1"/>
        <v>573</v>
      </c>
      <c r="I11" s="17">
        <v>50.2</v>
      </c>
      <c r="J11" s="14">
        <f t="shared" si="2"/>
        <v>517</v>
      </c>
      <c r="K11" s="14">
        <f t="shared" si="3"/>
        <v>1684</v>
      </c>
    </row>
    <row r="12" spans="1:11" s="3" customFormat="1" ht="30" customHeight="1">
      <c r="A12" s="142">
        <v>6</v>
      </c>
      <c r="B12" s="43" t="s">
        <v>303</v>
      </c>
      <c r="C12" s="102" t="s">
        <v>304</v>
      </c>
      <c r="D12" s="48" t="s">
        <v>41</v>
      </c>
      <c r="E12" s="57">
        <v>15</v>
      </c>
      <c r="F12" s="14">
        <f t="shared" si="0"/>
        <v>594</v>
      </c>
      <c r="G12" s="17">
        <v>4.28</v>
      </c>
      <c r="H12" s="14">
        <f t="shared" si="1"/>
        <v>630</v>
      </c>
      <c r="I12" s="17">
        <v>43.13</v>
      </c>
      <c r="J12" s="14">
        <f t="shared" si="2"/>
        <v>438</v>
      </c>
      <c r="K12" s="14">
        <f t="shared" si="3"/>
        <v>1662</v>
      </c>
    </row>
    <row r="13" spans="1:11" s="3" customFormat="1" ht="30" customHeight="1">
      <c r="A13" s="39">
        <v>7</v>
      </c>
      <c r="B13" s="55" t="s">
        <v>287</v>
      </c>
      <c r="C13" s="104" t="s">
        <v>288</v>
      </c>
      <c r="D13" s="48" t="s">
        <v>43</v>
      </c>
      <c r="E13" s="58">
        <v>14.9</v>
      </c>
      <c r="F13" s="14">
        <f t="shared" si="0"/>
        <v>602</v>
      </c>
      <c r="G13" s="17">
        <v>3.95</v>
      </c>
      <c r="H13" s="14">
        <f t="shared" si="1"/>
        <v>563</v>
      </c>
      <c r="I13" s="17">
        <v>47.63</v>
      </c>
      <c r="J13" s="14">
        <f t="shared" si="2"/>
        <v>488</v>
      </c>
      <c r="K13" s="14">
        <f t="shared" si="3"/>
        <v>1653</v>
      </c>
    </row>
    <row r="14" spans="1:11" s="3" customFormat="1" ht="30" customHeight="1">
      <c r="A14" s="39">
        <v>8</v>
      </c>
      <c r="B14" s="43" t="s">
        <v>300</v>
      </c>
      <c r="C14" s="104" t="s">
        <v>301</v>
      </c>
      <c r="D14" s="48" t="s">
        <v>194</v>
      </c>
      <c r="E14" s="58">
        <v>14.4</v>
      </c>
      <c r="F14" s="14">
        <f t="shared" si="0"/>
        <v>640</v>
      </c>
      <c r="G14" s="17">
        <v>3.55</v>
      </c>
      <c r="H14" s="14">
        <f t="shared" si="1"/>
        <v>485</v>
      </c>
      <c r="I14" s="17">
        <v>49.8</v>
      </c>
      <c r="J14" s="14">
        <f t="shared" si="2"/>
        <v>512</v>
      </c>
      <c r="K14" s="14">
        <f t="shared" si="3"/>
        <v>1637</v>
      </c>
    </row>
    <row r="15" spans="1:11" s="3" customFormat="1" ht="30" customHeight="1">
      <c r="A15" s="39">
        <v>9</v>
      </c>
      <c r="B15" s="43" t="s">
        <v>260</v>
      </c>
      <c r="C15" s="104" t="s">
        <v>261</v>
      </c>
      <c r="D15" s="48" t="s">
        <v>129</v>
      </c>
      <c r="E15" s="58">
        <v>14.6</v>
      </c>
      <c r="F15" s="14">
        <f t="shared" si="0"/>
        <v>625</v>
      </c>
      <c r="G15" s="17">
        <v>4.55</v>
      </c>
      <c r="H15" s="14">
        <f t="shared" si="1"/>
        <v>685</v>
      </c>
      <c r="I15" s="17">
        <v>31.44</v>
      </c>
      <c r="J15" s="14">
        <f t="shared" si="2"/>
        <v>308</v>
      </c>
      <c r="K15" s="14">
        <f t="shared" si="3"/>
        <v>1618</v>
      </c>
    </row>
    <row r="16" spans="1:11" s="3" customFormat="1" ht="30" customHeight="1">
      <c r="A16" s="39">
        <v>10</v>
      </c>
      <c r="B16" s="43" t="s">
        <v>283</v>
      </c>
      <c r="C16" s="102" t="s">
        <v>284</v>
      </c>
      <c r="D16" s="46" t="s">
        <v>136</v>
      </c>
      <c r="E16" s="58">
        <v>14.9</v>
      </c>
      <c r="F16" s="14">
        <f t="shared" si="0"/>
        <v>602</v>
      </c>
      <c r="G16" s="17">
        <v>3.59</v>
      </c>
      <c r="H16" s="14">
        <f t="shared" si="1"/>
        <v>493</v>
      </c>
      <c r="I16" s="17">
        <v>46.7</v>
      </c>
      <c r="J16" s="14">
        <f t="shared" si="2"/>
        <v>478</v>
      </c>
      <c r="K16" s="14">
        <f t="shared" si="3"/>
        <v>1573</v>
      </c>
    </row>
    <row r="17" spans="1:11" s="3" customFormat="1" ht="30" customHeight="1">
      <c r="A17" s="39">
        <v>11</v>
      </c>
      <c r="B17" s="43" t="s">
        <v>291</v>
      </c>
      <c r="C17" s="102" t="s">
        <v>292</v>
      </c>
      <c r="D17" s="48" t="s">
        <v>41</v>
      </c>
      <c r="E17" s="57">
        <v>15.2</v>
      </c>
      <c r="F17" s="14">
        <f t="shared" si="0"/>
        <v>579</v>
      </c>
      <c r="G17" s="17">
        <v>3.97</v>
      </c>
      <c r="H17" s="14">
        <f t="shared" si="1"/>
        <v>567</v>
      </c>
      <c r="I17" s="17">
        <v>40.72</v>
      </c>
      <c r="J17" s="14">
        <f t="shared" si="2"/>
        <v>411</v>
      </c>
      <c r="K17" s="14">
        <f t="shared" si="3"/>
        <v>1557</v>
      </c>
    </row>
    <row r="18" spans="1:11" s="3" customFormat="1" ht="30" customHeight="1">
      <c r="A18" s="39">
        <v>12</v>
      </c>
      <c r="B18" s="43" t="s">
        <v>302</v>
      </c>
      <c r="C18" s="102" t="s">
        <v>322</v>
      </c>
      <c r="D18" s="46" t="s">
        <v>36</v>
      </c>
      <c r="E18" s="58">
        <v>14.7</v>
      </c>
      <c r="F18" s="14">
        <f t="shared" si="0"/>
        <v>617</v>
      </c>
      <c r="G18" s="17">
        <v>4</v>
      </c>
      <c r="H18" s="14">
        <f t="shared" si="1"/>
        <v>573</v>
      </c>
      <c r="I18" s="17">
        <v>35.130000000000003</v>
      </c>
      <c r="J18" s="14">
        <f t="shared" si="2"/>
        <v>349</v>
      </c>
      <c r="K18" s="14">
        <f t="shared" si="3"/>
        <v>1539</v>
      </c>
    </row>
    <row r="19" spans="1:11" s="3" customFormat="1" ht="30" customHeight="1">
      <c r="A19" s="39">
        <v>13</v>
      </c>
      <c r="B19" s="55" t="s">
        <v>305</v>
      </c>
      <c r="C19" s="104" t="s">
        <v>306</v>
      </c>
      <c r="D19" s="48" t="s">
        <v>136</v>
      </c>
      <c r="E19" s="58">
        <v>15.3</v>
      </c>
      <c r="F19" s="14">
        <f t="shared" si="0"/>
        <v>571</v>
      </c>
      <c r="G19" s="17">
        <v>3.78</v>
      </c>
      <c r="H19" s="14">
        <f t="shared" si="1"/>
        <v>530</v>
      </c>
      <c r="I19" s="17">
        <v>42.51</v>
      </c>
      <c r="J19" s="14">
        <f t="shared" si="2"/>
        <v>431</v>
      </c>
      <c r="K19" s="14">
        <f t="shared" si="3"/>
        <v>1532</v>
      </c>
    </row>
    <row r="20" spans="1:11" s="3" customFormat="1" ht="30" customHeight="1">
      <c r="A20" s="39">
        <v>14</v>
      </c>
      <c r="B20" s="43" t="s">
        <v>315</v>
      </c>
      <c r="C20" s="104" t="s">
        <v>649</v>
      </c>
      <c r="D20" s="48" t="s">
        <v>41</v>
      </c>
      <c r="E20" s="58">
        <v>15.4</v>
      </c>
      <c r="F20" s="14">
        <f t="shared" si="0"/>
        <v>564</v>
      </c>
      <c r="G20" s="17">
        <v>3.58</v>
      </c>
      <c r="H20" s="14">
        <f t="shared" si="1"/>
        <v>491</v>
      </c>
      <c r="I20" s="17">
        <v>46.13</v>
      </c>
      <c r="J20" s="14">
        <f t="shared" si="2"/>
        <v>472</v>
      </c>
      <c r="K20" s="14">
        <f t="shared" si="3"/>
        <v>1527</v>
      </c>
    </row>
    <row r="21" spans="1:11" s="3" customFormat="1" ht="30" customHeight="1">
      <c r="A21" s="39">
        <v>15</v>
      </c>
      <c r="B21" s="43" t="s">
        <v>266</v>
      </c>
      <c r="C21" s="102" t="s">
        <v>267</v>
      </c>
      <c r="D21" s="48"/>
      <c r="E21" s="57">
        <v>14.7</v>
      </c>
      <c r="F21" s="14">
        <f t="shared" si="0"/>
        <v>617</v>
      </c>
      <c r="G21" s="17">
        <v>4.05</v>
      </c>
      <c r="H21" s="14">
        <f t="shared" si="1"/>
        <v>583</v>
      </c>
      <c r="I21" s="17">
        <v>32.81</v>
      </c>
      <c r="J21" s="14">
        <f t="shared" si="2"/>
        <v>324</v>
      </c>
      <c r="K21" s="14">
        <f t="shared" si="3"/>
        <v>1524</v>
      </c>
    </row>
    <row r="22" spans="1:11" s="3" customFormat="1" ht="30" customHeight="1">
      <c r="A22" s="39">
        <v>16</v>
      </c>
      <c r="B22" s="43" t="s">
        <v>258</v>
      </c>
      <c r="C22" s="104" t="s">
        <v>259</v>
      </c>
      <c r="D22" s="48" t="s">
        <v>45</v>
      </c>
      <c r="E22" s="58">
        <v>15.2</v>
      </c>
      <c r="F22" s="14">
        <f t="shared" si="0"/>
        <v>579</v>
      </c>
      <c r="G22" s="17">
        <v>3.45</v>
      </c>
      <c r="H22" s="14">
        <f t="shared" si="1"/>
        <v>466</v>
      </c>
      <c r="I22" s="17">
        <v>43.91</v>
      </c>
      <c r="J22" s="14">
        <f t="shared" si="2"/>
        <v>447</v>
      </c>
      <c r="K22" s="14">
        <f t="shared" si="3"/>
        <v>1492</v>
      </c>
    </row>
    <row r="23" spans="1:11" s="3" customFormat="1" ht="30" customHeight="1">
      <c r="A23" s="39">
        <v>17</v>
      </c>
      <c r="B23" s="43" t="s">
        <v>297</v>
      </c>
      <c r="C23" s="104" t="s">
        <v>298</v>
      </c>
      <c r="D23" s="48"/>
      <c r="E23" s="58">
        <v>15.5</v>
      </c>
      <c r="F23" s="14">
        <f t="shared" si="0"/>
        <v>556</v>
      </c>
      <c r="G23" s="17">
        <v>3.99</v>
      </c>
      <c r="H23" s="14">
        <f t="shared" si="1"/>
        <v>571</v>
      </c>
      <c r="I23" s="17">
        <v>36.58</v>
      </c>
      <c r="J23" s="14">
        <f t="shared" si="2"/>
        <v>365</v>
      </c>
      <c r="K23" s="14">
        <f t="shared" si="3"/>
        <v>1492</v>
      </c>
    </row>
    <row r="24" spans="1:11" s="3" customFormat="1" ht="30" customHeight="1">
      <c r="A24" s="39">
        <v>18</v>
      </c>
      <c r="B24" s="43" t="s">
        <v>307</v>
      </c>
      <c r="C24" s="104" t="s">
        <v>308</v>
      </c>
      <c r="D24" s="48"/>
      <c r="E24" s="58">
        <v>14.4</v>
      </c>
      <c r="F24" s="14">
        <f t="shared" si="0"/>
        <v>640</v>
      </c>
      <c r="G24" s="17">
        <v>3.53</v>
      </c>
      <c r="H24" s="14">
        <f t="shared" si="1"/>
        <v>482</v>
      </c>
      <c r="I24" s="17">
        <v>37</v>
      </c>
      <c r="J24" s="14">
        <f t="shared" si="2"/>
        <v>370</v>
      </c>
      <c r="K24" s="14">
        <f t="shared" si="3"/>
        <v>1492</v>
      </c>
    </row>
    <row r="25" spans="1:11" s="3" customFormat="1" ht="30" customHeight="1">
      <c r="A25" s="39">
        <v>19</v>
      </c>
      <c r="B25" s="43" t="s">
        <v>264</v>
      </c>
      <c r="C25" s="102" t="s">
        <v>265</v>
      </c>
      <c r="D25" s="46" t="s">
        <v>36</v>
      </c>
      <c r="E25" s="58">
        <v>14.7</v>
      </c>
      <c r="F25" s="14">
        <f t="shared" si="0"/>
        <v>617</v>
      </c>
      <c r="G25" s="17">
        <v>3.89</v>
      </c>
      <c r="H25" s="14">
        <f t="shared" si="1"/>
        <v>551</v>
      </c>
      <c r="I25" s="17">
        <v>32.450000000000003</v>
      </c>
      <c r="J25" s="14">
        <f t="shared" si="2"/>
        <v>320</v>
      </c>
      <c r="K25" s="14">
        <f t="shared" si="3"/>
        <v>1488</v>
      </c>
    </row>
    <row r="26" spans="1:11" s="3" customFormat="1" ht="30" customHeight="1">
      <c r="A26" s="142">
        <v>20</v>
      </c>
      <c r="B26" s="43" t="s">
        <v>272</v>
      </c>
      <c r="C26" s="102" t="s">
        <v>273</v>
      </c>
      <c r="D26" s="48" t="s">
        <v>45</v>
      </c>
      <c r="E26" s="57">
        <v>14.9</v>
      </c>
      <c r="F26" s="14">
        <f t="shared" si="0"/>
        <v>602</v>
      </c>
      <c r="G26" s="17">
        <v>3.42</v>
      </c>
      <c r="H26" s="14">
        <f t="shared" si="1"/>
        <v>461</v>
      </c>
      <c r="I26" s="17">
        <v>40.840000000000003</v>
      </c>
      <c r="J26" s="14">
        <f t="shared" si="2"/>
        <v>413</v>
      </c>
      <c r="K26" s="14">
        <f t="shared" si="3"/>
        <v>1476</v>
      </c>
    </row>
    <row r="27" spans="1:11" s="3" customFormat="1" ht="30" customHeight="1">
      <c r="A27" s="39">
        <v>21</v>
      </c>
      <c r="B27" s="43" t="s">
        <v>316</v>
      </c>
      <c r="C27" s="104" t="s">
        <v>317</v>
      </c>
      <c r="D27" s="48" t="s">
        <v>45</v>
      </c>
      <c r="E27" s="58">
        <v>14.4</v>
      </c>
      <c r="F27" s="14">
        <f t="shared" si="0"/>
        <v>640</v>
      </c>
      <c r="G27" s="17">
        <v>3.56</v>
      </c>
      <c r="H27" s="14">
        <f t="shared" si="1"/>
        <v>487</v>
      </c>
      <c r="I27" s="17">
        <v>32.67</v>
      </c>
      <c r="J27" s="14">
        <f t="shared" si="2"/>
        <v>322</v>
      </c>
      <c r="K27" s="14">
        <f t="shared" si="3"/>
        <v>1449</v>
      </c>
    </row>
    <row r="28" spans="1:11" s="3" customFormat="1" ht="30" customHeight="1">
      <c r="A28" s="39">
        <v>22</v>
      </c>
      <c r="B28" s="43" t="s">
        <v>293</v>
      </c>
      <c r="C28" s="102" t="s">
        <v>294</v>
      </c>
      <c r="D28" s="48" t="s">
        <v>45</v>
      </c>
      <c r="E28" s="57">
        <v>15.6</v>
      </c>
      <c r="F28" s="14">
        <f t="shared" si="0"/>
        <v>549</v>
      </c>
      <c r="G28" s="17">
        <v>3.53</v>
      </c>
      <c r="H28" s="14">
        <f t="shared" si="1"/>
        <v>482</v>
      </c>
      <c r="I28" s="17">
        <v>41.2</v>
      </c>
      <c r="J28" s="14">
        <f t="shared" si="2"/>
        <v>417</v>
      </c>
      <c r="K28" s="14">
        <f t="shared" si="3"/>
        <v>1448</v>
      </c>
    </row>
    <row r="29" spans="1:11" s="3" customFormat="1" ht="30" customHeight="1">
      <c r="A29" s="39">
        <v>23</v>
      </c>
      <c r="B29" s="43" t="s">
        <v>281</v>
      </c>
      <c r="C29" s="104" t="s">
        <v>282</v>
      </c>
      <c r="D29" s="48" t="s">
        <v>136</v>
      </c>
      <c r="E29" s="58">
        <v>15.7</v>
      </c>
      <c r="F29" s="14">
        <f t="shared" si="0"/>
        <v>542</v>
      </c>
      <c r="G29" s="17">
        <v>3.62</v>
      </c>
      <c r="H29" s="14">
        <f t="shared" si="1"/>
        <v>499</v>
      </c>
      <c r="I29" s="17">
        <v>38.869999999999997</v>
      </c>
      <c r="J29" s="14">
        <f t="shared" si="2"/>
        <v>391</v>
      </c>
      <c r="K29" s="14">
        <f t="shared" si="3"/>
        <v>1432</v>
      </c>
    </row>
    <row r="30" spans="1:11" s="3" customFormat="1" ht="30" customHeight="1">
      <c r="A30" s="39">
        <v>24</v>
      </c>
      <c r="B30" s="43" t="s">
        <v>311</v>
      </c>
      <c r="C30" s="105" t="s">
        <v>312</v>
      </c>
      <c r="D30" s="48" t="s">
        <v>45</v>
      </c>
      <c r="E30" s="57">
        <v>14.6</v>
      </c>
      <c r="F30" s="14">
        <f t="shared" si="0"/>
        <v>625</v>
      </c>
      <c r="G30" s="17">
        <v>3.31</v>
      </c>
      <c r="H30" s="14">
        <f t="shared" si="1"/>
        <v>440</v>
      </c>
      <c r="I30" s="17">
        <v>34.47</v>
      </c>
      <c r="J30" s="14">
        <f t="shared" si="2"/>
        <v>342</v>
      </c>
      <c r="K30" s="14">
        <f t="shared" si="3"/>
        <v>1407</v>
      </c>
    </row>
    <row r="31" spans="1:11" s="3" customFormat="1" ht="30" customHeight="1">
      <c r="A31" s="39">
        <v>25</v>
      </c>
      <c r="B31" s="43" t="s">
        <v>299</v>
      </c>
      <c r="C31" s="104" t="s">
        <v>321</v>
      </c>
      <c r="D31" s="48" t="s">
        <v>129</v>
      </c>
      <c r="E31" s="58">
        <v>15.7</v>
      </c>
      <c r="F31" s="14">
        <f t="shared" si="0"/>
        <v>542</v>
      </c>
      <c r="G31" s="17">
        <v>3.87</v>
      </c>
      <c r="H31" s="14">
        <f t="shared" si="1"/>
        <v>547</v>
      </c>
      <c r="I31" s="17">
        <v>28.47</v>
      </c>
      <c r="J31" s="14">
        <f t="shared" si="2"/>
        <v>276</v>
      </c>
      <c r="K31" s="14">
        <f t="shared" si="3"/>
        <v>1365</v>
      </c>
    </row>
    <row r="32" spans="1:11" s="3" customFormat="1" ht="30" customHeight="1">
      <c r="A32" s="39">
        <v>26</v>
      </c>
      <c r="B32" s="43" t="s">
        <v>256</v>
      </c>
      <c r="C32" s="104" t="s">
        <v>257</v>
      </c>
      <c r="D32" s="48"/>
      <c r="E32" s="58">
        <v>15.7</v>
      </c>
      <c r="F32" s="14">
        <f t="shared" si="0"/>
        <v>542</v>
      </c>
      <c r="G32" s="17">
        <v>3.08</v>
      </c>
      <c r="H32" s="14">
        <f t="shared" si="1"/>
        <v>398</v>
      </c>
      <c r="I32" s="17">
        <v>40.67</v>
      </c>
      <c r="J32" s="14">
        <f t="shared" si="2"/>
        <v>411</v>
      </c>
      <c r="K32" s="14">
        <f t="shared" si="3"/>
        <v>1351</v>
      </c>
    </row>
    <row r="33" spans="1:11" s="3" customFormat="1" ht="30" customHeight="1">
      <c r="A33" s="39">
        <v>27</v>
      </c>
      <c r="B33" s="43" t="s">
        <v>255</v>
      </c>
      <c r="C33" s="105" t="s">
        <v>650</v>
      </c>
      <c r="D33" s="48" t="s">
        <v>38</v>
      </c>
      <c r="E33" s="57">
        <v>16.100000000000001</v>
      </c>
      <c r="F33" s="14">
        <f t="shared" si="0"/>
        <v>512</v>
      </c>
      <c r="G33" s="17">
        <v>3.63</v>
      </c>
      <c r="H33" s="14">
        <f t="shared" si="1"/>
        <v>501</v>
      </c>
      <c r="I33" s="17">
        <v>34.049999999999997</v>
      </c>
      <c r="J33" s="14">
        <f t="shared" si="2"/>
        <v>337</v>
      </c>
      <c r="K33" s="14">
        <f t="shared" si="3"/>
        <v>1350</v>
      </c>
    </row>
    <row r="34" spans="1:11" s="3" customFormat="1" ht="30" customHeight="1">
      <c r="A34" s="39">
        <v>28</v>
      </c>
      <c r="B34" s="43" t="s">
        <v>270</v>
      </c>
      <c r="C34" s="104" t="s">
        <v>271</v>
      </c>
      <c r="D34" s="48"/>
      <c r="E34" s="58">
        <v>16.5</v>
      </c>
      <c r="F34" s="14">
        <f t="shared" si="0"/>
        <v>483</v>
      </c>
      <c r="G34" s="17">
        <v>3.29</v>
      </c>
      <c r="H34" s="14">
        <f t="shared" si="1"/>
        <v>437</v>
      </c>
      <c r="I34" s="17">
        <v>41.35</v>
      </c>
      <c r="J34" s="14">
        <f t="shared" si="2"/>
        <v>418</v>
      </c>
      <c r="K34" s="14">
        <f t="shared" si="3"/>
        <v>1338</v>
      </c>
    </row>
    <row r="35" spans="1:11" s="3" customFormat="1" ht="30" customHeight="1">
      <c r="A35" s="39">
        <v>29</v>
      </c>
      <c r="B35" s="43" t="s">
        <v>274</v>
      </c>
      <c r="C35" s="102" t="s">
        <v>275</v>
      </c>
      <c r="D35" s="48" t="s">
        <v>136</v>
      </c>
      <c r="E35" s="57">
        <v>16.600000000000001</v>
      </c>
      <c r="F35" s="14">
        <f t="shared" si="0"/>
        <v>476</v>
      </c>
      <c r="G35" s="17">
        <v>3.6</v>
      </c>
      <c r="H35" s="14">
        <f t="shared" si="1"/>
        <v>495</v>
      </c>
      <c r="I35" s="17">
        <v>33.229999999999997</v>
      </c>
      <c r="J35" s="14">
        <f t="shared" si="2"/>
        <v>328</v>
      </c>
      <c r="K35" s="14">
        <f t="shared" si="3"/>
        <v>1299</v>
      </c>
    </row>
    <row r="36" spans="1:11" s="3" customFormat="1" ht="30" customHeight="1">
      <c r="A36" s="39">
        <v>30</v>
      </c>
      <c r="B36" s="43" t="s">
        <v>285</v>
      </c>
      <c r="C36" s="102" t="s">
        <v>286</v>
      </c>
      <c r="D36" s="48" t="s">
        <v>38</v>
      </c>
      <c r="E36" s="57">
        <v>16.399999999999999</v>
      </c>
      <c r="F36" s="14">
        <f t="shared" si="0"/>
        <v>490</v>
      </c>
      <c r="G36" s="17">
        <v>3.49</v>
      </c>
      <c r="H36" s="14">
        <f t="shared" si="1"/>
        <v>474</v>
      </c>
      <c r="I36" s="17">
        <v>30.13</v>
      </c>
      <c r="J36" s="14">
        <f t="shared" si="2"/>
        <v>294</v>
      </c>
      <c r="K36" s="14">
        <f t="shared" si="3"/>
        <v>1258</v>
      </c>
    </row>
    <row r="37" spans="1:11" s="3" customFormat="1" ht="30" customHeight="1">
      <c r="A37" s="39">
        <v>31</v>
      </c>
      <c r="B37" s="43" t="s">
        <v>309</v>
      </c>
      <c r="C37" s="102" t="s">
        <v>310</v>
      </c>
      <c r="D37" s="48" t="s">
        <v>38</v>
      </c>
      <c r="E37" s="58">
        <v>16.100000000000001</v>
      </c>
      <c r="F37" s="14">
        <f t="shared" si="0"/>
        <v>512</v>
      </c>
      <c r="G37" s="17">
        <v>3.39</v>
      </c>
      <c r="H37" s="14">
        <f t="shared" si="1"/>
        <v>455</v>
      </c>
      <c r="I37" s="17">
        <v>24.41</v>
      </c>
      <c r="J37" s="14">
        <f t="shared" si="2"/>
        <v>231</v>
      </c>
      <c r="K37" s="14">
        <f t="shared" si="3"/>
        <v>1198</v>
      </c>
    </row>
    <row r="38" spans="1:11" s="3" customFormat="1" ht="30" customHeight="1">
      <c r="A38" s="39">
        <v>32</v>
      </c>
      <c r="B38" s="43" t="s">
        <v>276</v>
      </c>
      <c r="C38" s="104" t="s">
        <v>320</v>
      </c>
      <c r="D38" s="48" t="s">
        <v>45</v>
      </c>
      <c r="E38" s="58">
        <v>17.8</v>
      </c>
      <c r="F38" s="14">
        <f t="shared" si="0"/>
        <v>392</v>
      </c>
      <c r="G38" s="17">
        <v>3.19</v>
      </c>
      <c r="H38" s="14">
        <f t="shared" si="1"/>
        <v>418</v>
      </c>
      <c r="I38" s="17">
        <v>31.11</v>
      </c>
      <c r="J38" s="14">
        <f t="shared" si="2"/>
        <v>305</v>
      </c>
      <c r="K38" s="14">
        <f t="shared" si="3"/>
        <v>1115</v>
      </c>
    </row>
    <row r="39" spans="1:11" s="3" customFormat="1" ht="30" customHeight="1">
      <c r="A39" s="39">
        <v>33</v>
      </c>
      <c r="B39" s="43" t="s">
        <v>295</v>
      </c>
      <c r="C39" s="104" t="s">
        <v>296</v>
      </c>
      <c r="D39" s="48" t="s">
        <v>59</v>
      </c>
      <c r="E39" s="58">
        <v>17.8</v>
      </c>
      <c r="F39" s="14">
        <f t="shared" si="0"/>
        <v>392</v>
      </c>
      <c r="G39" s="17">
        <v>2.98</v>
      </c>
      <c r="H39" s="14">
        <f t="shared" si="1"/>
        <v>380</v>
      </c>
      <c r="I39" s="17">
        <v>28.05</v>
      </c>
      <c r="J39" s="14">
        <f t="shared" si="2"/>
        <v>271</v>
      </c>
      <c r="K39" s="14">
        <f t="shared" si="3"/>
        <v>1043</v>
      </c>
    </row>
    <row r="40" spans="1:11" s="3" customFormat="1" ht="30" customHeight="1">
      <c r="A40" s="39" t="s">
        <v>594</v>
      </c>
      <c r="B40" s="124" t="s">
        <v>262</v>
      </c>
      <c r="C40" s="129" t="s">
        <v>263</v>
      </c>
      <c r="D40" s="130" t="s">
        <v>194</v>
      </c>
      <c r="E40" s="121" t="s">
        <v>583</v>
      </c>
      <c r="F40" s="126" t="s">
        <v>586</v>
      </c>
      <c r="G40" s="127" t="s">
        <v>583</v>
      </c>
      <c r="H40" s="126" t="s">
        <v>584</v>
      </c>
      <c r="I40" s="127" t="s">
        <v>593</v>
      </c>
      <c r="J40" s="126" t="s">
        <v>584</v>
      </c>
      <c r="K40" s="136" t="s">
        <v>585</v>
      </c>
    </row>
    <row r="41" spans="1:11" s="3" customFormat="1" ht="30" customHeight="1">
      <c r="A41" s="39" t="s">
        <v>594</v>
      </c>
      <c r="B41" s="124" t="s">
        <v>289</v>
      </c>
      <c r="C41" s="129" t="s">
        <v>290</v>
      </c>
      <c r="D41" s="130" t="s">
        <v>194</v>
      </c>
      <c r="E41" s="121" t="s">
        <v>583</v>
      </c>
      <c r="F41" s="126" t="s">
        <v>582</v>
      </c>
      <c r="G41" s="127" t="s">
        <v>583</v>
      </c>
      <c r="H41" s="126" t="s">
        <v>584</v>
      </c>
      <c r="I41" s="127" t="s">
        <v>593</v>
      </c>
      <c r="J41" s="126" t="s">
        <v>584</v>
      </c>
      <c r="K41" s="136" t="s">
        <v>585</v>
      </c>
    </row>
    <row r="42" spans="1:11">
      <c r="A42" s="36"/>
      <c r="B42" s="33"/>
      <c r="C42" s="38"/>
      <c r="D42" s="38"/>
    </row>
    <row r="43" spans="1:11">
      <c r="A43" s="36"/>
      <c r="B43" s="33"/>
      <c r="C43" s="38"/>
      <c r="D43" s="38"/>
    </row>
    <row r="44" spans="1:11">
      <c r="A44" s="36"/>
      <c r="B44" s="33"/>
      <c r="C44" s="38"/>
      <c r="D44" s="38"/>
    </row>
    <row r="45" spans="1:11">
      <c r="A45" s="36"/>
      <c r="B45" s="33"/>
      <c r="C45" s="38"/>
      <c r="D45" s="38"/>
    </row>
    <row r="46" spans="1:11">
      <c r="A46" s="36"/>
      <c r="B46" s="33"/>
      <c r="C46" s="32"/>
      <c r="D46" s="32"/>
    </row>
  </sheetData>
  <protectedRanges>
    <protectedRange sqref="C10 C20 C30 C40" name="範囲5_2_2_1_1_1"/>
  </protectedRanges>
  <autoFilter ref="B6:K6">
    <sortState ref="B7:K41">
      <sortCondition descending="1" ref="K6"/>
    </sortState>
  </autoFilter>
  <mergeCells count="2">
    <mergeCell ref="B1:E1"/>
    <mergeCell ref="A4:B4"/>
  </mergeCells>
  <phoneticPr fontId="3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:C15 C24:C25 C20 C30 C34:C35 C40"/>
  </dataValidations>
  <hyperlinks>
    <hyperlink ref="K6" r:id="rId1" display="kays0601@yahoo.co.jp"/>
  </hyperlinks>
  <pageMargins left="0.78749999999999998" right="0.78749999999999998" top="0.19652777777777777" bottom="0.19652777777777777" header="0.51180555555555562" footer="0.51180555555555562"/>
  <pageSetup paperSize="9" scale="51" firstPageNumber="0" orientation="landscape" horizontalDpi="4294967294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topLeftCell="A34" zoomScaleNormal="100" zoomScalePageLayoutView="80" workbookViewId="0">
      <selection activeCell="C41" sqref="C41"/>
    </sheetView>
  </sheetViews>
  <sheetFormatPr defaultColWidth="9"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49" t="s">
        <v>34</v>
      </c>
      <c r="C1" s="150"/>
      <c r="D1" s="150"/>
      <c r="E1" s="150"/>
    </row>
    <row r="4" spans="1:11">
      <c r="A4" s="153" t="s">
        <v>32</v>
      </c>
      <c r="B4" s="154"/>
      <c r="E4" s="69"/>
      <c r="F4" s="6"/>
      <c r="G4" s="65"/>
      <c r="H4" s="6"/>
      <c r="I4" s="65"/>
      <c r="J4" s="6"/>
      <c r="K4" s="65"/>
    </row>
    <row r="5" spans="1:11">
      <c r="A5" s="74"/>
      <c r="B5" s="74"/>
      <c r="E5" s="64" t="s">
        <v>24</v>
      </c>
      <c r="F5" s="61"/>
      <c r="G5" s="65" t="s">
        <v>4</v>
      </c>
      <c r="H5" s="6"/>
      <c r="I5" s="66" t="s">
        <v>5</v>
      </c>
      <c r="J5" s="61"/>
      <c r="K5" s="67" t="s">
        <v>6</v>
      </c>
    </row>
    <row r="6" spans="1:11">
      <c r="B6" s="1" t="s">
        <v>7</v>
      </c>
      <c r="C6" s="1" t="s">
        <v>8</v>
      </c>
      <c r="D6" s="1" t="s">
        <v>9</v>
      </c>
      <c r="E6" s="98" t="s">
        <v>14</v>
      </c>
      <c r="F6" s="75" t="s">
        <v>11</v>
      </c>
      <c r="G6" s="99" t="s">
        <v>12</v>
      </c>
      <c r="H6" s="76" t="s">
        <v>11</v>
      </c>
      <c r="I6" s="99" t="s">
        <v>13</v>
      </c>
      <c r="J6" s="76" t="s">
        <v>11</v>
      </c>
      <c r="K6" s="76"/>
    </row>
    <row r="7" spans="1:11" s="3" customFormat="1" ht="30" customHeight="1">
      <c r="A7" s="42">
        <v>1</v>
      </c>
      <c r="B7" s="43" t="s">
        <v>358</v>
      </c>
      <c r="C7" s="103" t="s">
        <v>359</v>
      </c>
      <c r="D7" s="45" t="s">
        <v>188</v>
      </c>
      <c r="E7" s="58">
        <v>13.6</v>
      </c>
      <c r="F7" s="14">
        <f t="shared" ref="F7:F36" si="0">ROUND(25.4347*(26.9-E7)^1.34,0)</f>
        <v>815</v>
      </c>
      <c r="G7" s="17">
        <v>3.66</v>
      </c>
      <c r="H7" s="14">
        <f t="shared" ref="H7:H35" si="1">ROUND(0.188807*(100*G7-1.58)^1.37,0)</f>
        <v>610</v>
      </c>
      <c r="I7" s="17">
        <v>35.659999999999997</v>
      </c>
      <c r="J7" s="14">
        <f t="shared" ref="J7:J36" si="2">ROUND(15.9809*(I7-2),0)</f>
        <v>538</v>
      </c>
      <c r="K7" s="14">
        <f t="shared" ref="K7:K36" si="3">F7+H7+J7</f>
        <v>1963</v>
      </c>
    </row>
    <row r="8" spans="1:11" s="3" customFormat="1" ht="30" customHeight="1">
      <c r="A8" s="42">
        <v>2</v>
      </c>
      <c r="B8" s="43" t="s">
        <v>374</v>
      </c>
      <c r="C8" s="101" t="s">
        <v>375</v>
      </c>
      <c r="D8" s="44" t="s">
        <v>38</v>
      </c>
      <c r="E8" s="58">
        <v>16.600000000000001</v>
      </c>
      <c r="F8" s="14">
        <f t="shared" si="0"/>
        <v>579</v>
      </c>
      <c r="G8" s="17">
        <v>3.63</v>
      </c>
      <c r="H8" s="14">
        <f t="shared" si="1"/>
        <v>603</v>
      </c>
      <c r="I8" s="17">
        <v>45.33</v>
      </c>
      <c r="J8" s="14">
        <f t="shared" si="2"/>
        <v>692</v>
      </c>
      <c r="K8" s="14">
        <f t="shared" si="3"/>
        <v>1874</v>
      </c>
    </row>
    <row r="9" spans="1:11" s="3" customFormat="1" ht="30" customHeight="1">
      <c r="A9" s="42">
        <v>3</v>
      </c>
      <c r="B9" s="43" t="s">
        <v>343</v>
      </c>
      <c r="C9" s="103" t="s">
        <v>344</v>
      </c>
      <c r="D9" s="45" t="s">
        <v>41</v>
      </c>
      <c r="E9" s="58">
        <v>14.4</v>
      </c>
      <c r="F9" s="14">
        <f t="shared" si="0"/>
        <v>750</v>
      </c>
      <c r="G9" s="13">
        <v>4.03</v>
      </c>
      <c r="H9" s="14">
        <f t="shared" si="1"/>
        <v>697</v>
      </c>
      <c r="I9" s="17">
        <v>28.53</v>
      </c>
      <c r="J9" s="14">
        <f t="shared" si="2"/>
        <v>424</v>
      </c>
      <c r="K9" s="14">
        <f t="shared" si="3"/>
        <v>1871</v>
      </c>
    </row>
    <row r="10" spans="1:11" s="3" customFormat="1" ht="30" customHeight="1">
      <c r="A10" s="141">
        <v>4</v>
      </c>
      <c r="B10" s="43" t="s">
        <v>347</v>
      </c>
      <c r="C10" s="101" t="s">
        <v>348</v>
      </c>
      <c r="D10" s="44" t="s">
        <v>36</v>
      </c>
      <c r="E10" s="57">
        <v>14.7</v>
      </c>
      <c r="F10" s="14">
        <f t="shared" si="0"/>
        <v>726</v>
      </c>
      <c r="G10" s="13">
        <v>3.56</v>
      </c>
      <c r="H10" s="14">
        <f t="shared" si="1"/>
        <v>587</v>
      </c>
      <c r="I10" s="17">
        <v>34.49</v>
      </c>
      <c r="J10" s="14">
        <f t="shared" si="2"/>
        <v>519</v>
      </c>
      <c r="K10" s="14">
        <f t="shared" si="3"/>
        <v>1832</v>
      </c>
    </row>
    <row r="11" spans="1:11" s="3" customFormat="1" ht="30" customHeight="1">
      <c r="A11" s="42">
        <v>5</v>
      </c>
      <c r="B11" s="43" t="s">
        <v>380</v>
      </c>
      <c r="C11" s="103" t="s">
        <v>381</v>
      </c>
      <c r="D11" s="45" t="s">
        <v>59</v>
      </c>
      <c r="E11" s="58">
        <v>16.2</v>
      </c>
      <c r="F11" s="14">
        <f t="shared" si="0"/>
        <v>609</v>
      </c>
      <c r="G11" s="13">
        <v>3.7</v>
      </c>
      <c r="H11" s="14">
        <f t="shared" si="1"/>
        <v>619</v>
      </c>
      <c r="I11" s="17">
        <v>39.78</v>
      </c>
      <c r="J11" s="14">
        <f t="shared" si="2"/>
        <v>604</v>
      </c>
      <c r="K11" s="14">
        <f t="shared" si="3"/>
        <v>1832</v>
      </c>
    </row>
    <row r="12" spans="1:11" s="3" customFormat="1" ht="30" customHeight="1">
      <c r="A12" s="42">
        <v>6</v>
      </c>
      <c r="B12" s="43" t="s">
        <v>318</v>
      </c>
      <c r="C12" s="101" t="s">
        <v>319</v>
      </c>
      <c r="D12" s="44" t="s">
        <v>129</v>
      </c>
      <c r="E12" s="57">
        <v>16</v>
      </c>
      <c r="F12" s="14">
        <f t="shared" si="0"/>
        <v>625</v>
      </c>
      <c r="G12" s="13">
        <v>3.89</v>
      </c>
      <c r="H12" s="14">
        <f t="shared" si="1"/>
        <v>663</v>
      </c>
      <c r="I12" s="17">
        <v>30.09</v>
      </c>
      <c r="J12" s="14">
        <f t="shared" si="2"/>
        <v>449</v>
      </c>
      <c r="K12" s="14">
        <f t="shared" si="3"/>
        <v>1737</v>
      </c>
    </row>
    <row r="13" spans="1:11" s="3" customFormat="1" ht="30" customHeight="1">
      <c r="A13" s="42">
        <v>7</v>
      </c>
      <c r="B13" s="43" t="s">
        <v>360</v>
      </c>
      <c r="C13" s="103" t="s">
        <v>361</v>
      </c>
      <c r="D13" s="45" t="s">
        <v>43</v>
      </c>
      <c r="E13" s="58">
        <v>14.5</v>
      </c>
      <c r="F13" s="14">
        <f t="shared" si="0"/>
        <v>742</v>
      </c>
      <c r="G13" s="13">
        <v>3.53</v>
      </c>
      <c r="H13" s="14">
        <f t="shared" si="1"/>
        <v>580</v>
      </c>
      <c r="I13" s="17">
        <v>27.21</v>
      </c>
      <c r="J13" s="14">
        <f t="shared" si="2"/>
        <v>403</v>
      </c>
      <c r="K13" s="14">
        <f t="shared" si="3"/>
        <v>1725</v>
      </c>
    </row>
    <row r="14" spans="1:11" s="3" customFormat="1" ht="30" customHeight="1">
      <c r="A14" s="42">
        <v>8</v>
      </c>
      <c r="B14" s="43" t="s">
        <v>376</v>
      </c>
      <c r="C14" s="103" t="s">
        <v>377</v>
      </c>
      <c r="D14" s="45" t="s">
        <v>188</v>
      </c>
      <c r="E14" s="58">
        <v>15</v>
      </c>
      <c r="F14" s="14">
        <f t="shared" si="0"/>
        <v>703</v>
      </c>
      <c r="G14" s="13">
        <v>3.57</v>
      </c>
      <c r="H14" s="14">
        <f t="shared" si="1"/>
        <v>590</v>
      </c>
      <c r="I14" s="17">
        <v>28.39</v>
      </c>
      <c r="J14" s="14">
        <f t="shared" si="2"/>
        <v>422</v>
      </c>
      <c r="K14" s="14">
        <f t="shared" si="3"/>
        <v>1715</v>
      </c>
    </row>
    <row r="15" spans="1:11" s="3" customFormat="1" ht="30" customHeight="1">
      <c r="A15" s="42">
        <v>9</v>
      </c>
      <c r="B15" s="43" t="s">
        <v>351</v>
      </c>
      <c r="C15" s="101" t="s">
        <v>382</v>
      </c>
      <c r="D15" s="44" t="s">
        <v>38</v>
      </c>
      <c r="E15" s="58">
        <v>16.100000000000001</v>
      </c>
      <c r="F15" s="14">
        <f t="shared" si="0"/>
        <v>617</v>
      </c>
      <c r="G15" s="13">
        <v>3.82</v>
      </c>
      <c r="H15" s="14">
        <f t="shared" si="1"/>
        <v>647</v>
      </c>
      <c r="I15" s="17">
        <v>28.84</v>
      </c>
      <c r="J15" s="14">
        <f t="shared" si="2"/>
        <v>429</v>
      </c>
      <c r="K15" s="14">
        <f t="shared" si="3"/>
        <v>1693</v>
      </c>
    </row>
    <row r="16" spans="1:11" s="3" customFormat="1" ht="30" customHeight="1">
      <c r="A16" s="42">
        <v>10</v>
      </c>
      <c r="B16" s="43" t="s">
        <v>368</v>
      </c>
      <c r="C16" s="101" t="s">
        <v>369</v>
      </c>
      <c r="D16" s="44" t="s">
        <v>36</v>
      </c>
      <c r="E16" s="58">
        <v>14.6</v>
      </c>
      <c r="F16" s="14">
        <f t="shared" si="0"/>
        <v>734</v>
      </c>
      <c r="G16" s="13">
        <v>3.92</v>
      </c>
      <c r="H16" s="14">
        <f t="shared" si="1"/>
        <v>671</v>
      </c>
      <c r="I16" s="17">
        <v>20.03</v>
      </c>
      <c r="J16" s="14">
        <f t="shared" si="2"/>
        <v>288</v>
      </c>
      <c r="K16" s="14">
        <f t="shared" si="3"/>
        <v>1693</v>
      </c>
    </row>
    <row r="17" spans="1:11" s="3" customFormat="1" ht="30" customHeight="1">
      <c r="A17" s="42">
        <v>11</v>
      </c>
      <c r="B17" s="43" t="s">
        <v>335</v>
      </c>
      <c r="C17" s="101" t="s">
        <v>336</v>
      </c>
      <c r="D17" s="44" t="s">
        <v>188</v>
      </c>
      <c r="E17" s="58">
        <v>14.9</v>
      </c>
      <c r="F17" s="14">
        <f t="shared" si="0"/>
        <v>710</v>
      </c>
      <c r="G17" s="13">
        <v>3.83</v>
      </c>
      <c r="H17" s="14">
        <f t="shared" si="1"/>
        <v>649</v>
      </c>
      <c r="I17" s="17">
        <v>20.440000000000001</v>
      </c>
      <c r="J17" s="14">
        <f t="shared" si="2"/>
        <v>295</v>
      </c>
      <c r="K17" s="14">
        <f t="shared" si="3"/>
        <v>1654</v>
      </c>
    </row>
    <row r="18" spans="1:11" s="3" customFormat="1" ht="30" customHeight="1">
      <c r="A18" s="42">
        <v>12</v>
      </c>
      <c r="B18" s="43" t="s">
        <v>356</v>
      </c>
      <c r="C18" s="103" t="s">
        <v>357</v>
      </c>
      <c r="D18" s="45" t="s">
        <v>36</v>
      </c>
      <c r="E18" s="58">
        <v>15.8</v>
      </c>
      <c r="F18" s="14">
        <f t="shared" si="0"/>
        <v>640</v>
      </c>
      <c r="G18" s="13">
        <v>3.56</v>
      </c>
      <c r="H18" s="14">
        <f t="shared" si="1"/>
        <v>587</v>
      </c>
      <c r="I18" s="17">
        <v>27.4</v>
      </c>
      <c r="J18" s="14">
        <f t="shared" si="2"/>
        <v>406</v>
      </c>
      <c r="K18" s="14">
        <f t="shared" si="3"/>
        <v>1633</v>
      </c>
    </row>
    <row r="19" spans="1:11" s="3" customFormat="1" ht="30" customHeight="1">
      <c r="A19" s="42">
        <v>13</v>
      </c>
      <c r="B19" s="43" t="s">
        <v>333</v>
      </c>
      <c r="C19" s="101" t="s">
        <v>334</v>
      </c>
      <c r="D19" s="44" t="s">
        <v>38</v>
      </c>
      <c r="E19" s="58">
        <v>16</v>
      </c>
      <c r="F19" s="14">
        <f t="shared" si="0"/>
        <v>625</v>
      </c>
      <c r="G19" s="13">
        <v>3.34</v>
      </c>
      <c r="H19" s="14">
        <f t="shared" si="1"/>
        <v>538</v>
      </c>
      <c r="I19" s="17">
        <v>31.15</v>
      </c>
      <c r="J19" s="14">
        <f t="shared" si="2"/>
        <v>466</v>
      </c>
      <c r="K19" s="14">
        <f t="shared" si="3"/>
        <v>1629</v>
      </c>
    </row>
    <row r="20" spans="1:11" s="3" customFormat="1" ht="30" customHeight="1">
      <c r="A20" s="42">
        <v>14</v>
      </c>
      <c r="B20" s="43" t="s">
        <v>378</v>
      </c>
      <c r="C20" s="103" t="s">
        <v>379</v>
      </c>
      <c r="D20" s="45" t="s">
        <v>36</v>
      </c>
      <c r="E20" s="58">
        <v>15.4</v>
      </c>
      <c r="F20" s="14">
        <f t="shared" si="0"/>
        <v>671</v>
      </c>
      <c r="G20" s="17">
        <v>3.7</v>
      </c>
      <c r="H20" s="14">
        <f t="shared" si="1"/>
        <v>619</v>
      </c>
      <c r="I20" s="17">
        <v>22.8</v>
      </c>
      <c r="J20" s="14">
        <f t="shared" si="2"/>
        <v>332</v>
      </c>
      <c r="K20" s="14">
        <f t="shared" si="3"/>
        <v>1622</v>
      </c>
    </row>
    <row r="21" spans="1:11" s="3" customFormat="1" ht="30" customHeight="1">
      <c r="A21" s="42">
        <v>15</v>
      </c>
      <c r="B21" s="43" t="s">
        <v>354</v>
      </c>
      <c r="C21" s="101" t="s">
        <v>355</v>
      </c>
      <c r="D21" s="44" t="s">
        <v>59</v>
      </c>
      <c r="E21" s="58">
        <v>15</v>
      </c>
      <c r="F21" s="14">
        <f t="shared" si="0"/>
        <v>703</v>
      </c>
      <c r="G21" s="17">
        <v>3.29</v>
      </c>
      <c r="H21" s="14">
        <f t="shared" si="1"/>
        <v>527</v>
      </c>
      <c r="I21" s="17">
        <v>22.72</v>
      </c>
      <c r="J21" s="14">
        <f t="shared" si="2"/>
        <v>331</v>
      </c>
      <c r="K21" s="14">
        <f t="shared" si="3"/>
        <v>1561</v>
      </c>
    </row>
    <row r="22" spans="1:11" s="3" customFormat="1" ht="30" customHeight="1">
      <c r="A22" s="42">
        <v>16</v>
      </c>
      <c r="B22" s="43" t="s">
        <v>325</v>
      </c>
      <c r="C22" s="103" t="s">
        <v>326</v>
      </c>
      <c r="D22" s="45" t="s">
        <v>188</v>
      </c>
      <c r="E22" s="58">
        <v>14.5</v>
      </c>
      <c r="F22" s="14">
        <f t="shared" si="0"/>
        <v>742</v>
      </c>
      <c r="G22" s="13">
        <v>3.54</v>
      </c>
      <c r="H22" s="14">
        <f t="shared" si="1"/>
        <v>583</v>
      </c>
      <c r="I22" s="17">
        <v>15.84</v>
      </c>
      <c r="J22" s="14">
        <f t="shared" si="2"/>
        <v>221</v>
      </c>
      <c r="K22" s="14">
        <f t="shared" si="3"/>
        <v>1546</v>
      </c>
    </row>
    <row r="23" spans="1:11" s="3" customFormat="1" ht="30" customHeight="1">
      <c r="A23" s="42">
        <v>17</v>
      </c>
      <c r="B23" s="43" t="s">
        <v>349</v>
      </c>
      <c r="C23" s="101" t="s">
        <v>350</v>
      </c>
      <c r="D23" s="44" t="s">
        <v>136</v>
      </c>
      <c r="E23" s="58">
        <v>15.3</v>
      </c>
      <c r="F23" s="14">
        <f t="shared" si="0"/>
        <v>679</v>
      </c>
      <c r="G23" s="13">
        <v>3.36</v>
      </c>
      <c r="H23" s="14">
        <f t="shared" si="1"/>
        <v>542</v>
      </c>
      <c r="I23" s="17">
        <v>21.28</v>
      </c>
      <c r="J23" s="14">
        <f t="shared" si="2"/>
        <v>308</v>
      </c>
      <c r="K23" s="14">
        <f t="shared" si="3"/>
        <v>1529</v>
      </c>
    </row>
    <row r="24" spans="1:11" s="3" customFormat="1" ht="30" customHeight="1">
      <c r="A24" s="42">
        <v>18</v>
      </c>
      <c r="B24" s="43" t="s">
        <v>364</v>
      </c>
      <c r="C24" s="101" t="s">
        <v>365</v>
      </c>
      <c r="D24" s="44" t="s">
        <v>43</v>
      </c>
      <c r="E24" s="57">
        <v>14.9</v>
      </c>
      <c r="F24" s="14">
        <f t="shared" si="0"/>
        <v>710</v>
      </c>
      <c r="G24" s="13">
        <v>3.32</v>
      </c>
      <c r="H24" s="14">
        <f t="shared" si="1"/>
        <v>534</v>
      </c>
      <c r="I24" s="17">
        <v>19.53</v>
      </c>
      <c r="J24" s="14">
        <f t="shared" si="2"/>
        <v>280</v>
      </c>
      <c r="K24" s="14">
        <f t="shared" si="3"/>
        <v>1524</v>
      </c>
    </row>
    <row r="25" spans="1:11" s="3" customFormat="1" ht="30" customHeight="1">
      <c r="A25" s="42">
        <v>19</v>
      </c>
      <c r="B25" s="43" t="s">
        <v>366</v>
      </c>
      <c r="C25" s="101" t="s">
        <v>367</v>
      </c>
      <c r="D25" s="44" t="s">
        <v>38</v>
      </c>
      <c r="E25" s="57">
        <v>16</v>
      </c>
      <c r="F25" s="14">
        <f t="shared" si="0"/>
        <v>625</v>
      </c>
      <c r="G25" s="13">
        <v>3.75</v>
      </c>
      <c r="H25" s="14">
        <f t="shared" si="1"/>
        <v>631</v>
      </c>
      <c r="I25" s="17">
        <v>17.68</v>
      </c>
      <c r="J25" s="14">
        <f t="shared" si="2"/>
        <v>251</v>
      </c>
      <c r="K25" s="14">
        <f t="shared" si="3"/>
        <v>1507</v>
      </c>
    </row>
    <row r="26" spans="1:11" s="3" customFormat="1" ht="30" customHeight="1">
      <c r="A26" s="42">
        <v>20</v>
      </c>
      <c r="B26" s="43" t="s">
        <v>323</v>
      </c>
      <c r="C26" s="103" t="s">
        <v>324</v>
      </c>
      <c r="D26" s="45" t="s">
        <v>41</v>
      </c>
      <c r="E26" s="58">
        <v>15.8</v>
      </c>
      <c r="F26" s="14">
        <f t="shared" si="0"/>
        <v>640</v>
      </c>
      <c r="G26" s="17">
        <v>3.45</v>
      </c>
      <c r="H26" s="14">
        <f t="shared" si="1"/>
        <v>562</v>
      </c>
      <c r="I26" s="17">
        <v>20.41</v>
      </c>
      <c r="J26" s="14">
        <f t="shared" si="2"/>
        <v>294</v>
      </c>
      <c r="K26" s="14">
        <f t="shared" si="3"/>
        <v>1496</v>
      </c>
    </row>
    <row r="27" spans="1:11" s="3" customFormat="1" ht="30" customHeight="1">
      <c r="A27" s="42">
        <v>21</v>
      </c>
      <c r="B27" s="43" t="s">
        <v>331</v>
      </c>
      <c r="C27" s="101" t="s">
        <v>332</v>
      </c>
      <c r="D27" s="44" t="s">
        <v>136</v>
      </c>
      <c r="E27" s="58">
        <v>16.7</v>
      </c>
      <c r="F27" s="14">
        <f t="shared" si="0"/>
        <v>571</v>
      </c>
      <c r="G27" s="13">
        <v>3.12</v>
      </c>
      <c r="H27" s="14">
        <f t="shared" si="1"/>
        <v>490</v>
      </c>
      <c r="I27" s="17">
        <v>28.49</v>
      </c>
      <c r="J27" s="14">
        <f t="shared" si="2"/>
        <v>423</v>
      </c>
      <c r="K27" s="14">
        <f t="shared" si="3"/>
        <v>1484</v>
      </c>
    </row>
    <row r="28" spans="1:11" s="3" customFormat="1" ht="30" customHeight="1">
      <c r="A28" s="141">
        <v>22</v>
      </c>
      <c r="B28" s="43" t="s">
        <v>345</v>
      </c>
      <c r="C28" s="103" t="s">
        <v>346</v>
      </c>
      <c r="D28" s="45" t="s">
        <v>36</v>
      </c>
      <c r="E28" s="58">
        <v>16.100000000000001</v>
      </c>
      <c r="F28" s="14">
        <f t="shared" si="0"/>
        <v>617</v>
      </c>
      <c r="G28" s="13">
        <v>3.33</v>
      </c>
      <c r="H28" s="14">
        <f t="shared" si="1"/>
        <v>536</v>
      </c>
      <c r="I28" s="17">
        <v>22.27</v>
      </c>
      <c r="J28" s="14">
        <f t="shared" si="2"/>
        <v>324</v>
      </c>
      <c r="K28" s="14">
        <f t="shared" si="3"/>
        <v>1477</v>
      </c>
    </row>
    <row r="29" spans="1:11" s="3" customFormat="1" ht="30" customHeight="1">
      <c r="A29" s="42">
        <v>23</v>
      </c>
      <c r="B29" s="43" t="s">
        <v>341</v>
      </c>
      <c r="C29" s="103" t="s">
        <v>342</v>
      </c>
      <c r="D29" s="45" t="s">
        <v>59</v>
      </c>
      <c r="E29" s="58">
        <v>16</v>
      </c>
      <c r="F29" s="14">
        <f t="shared" si="0"/>
        <v>625</v>
      </c>
      <c r="G29" s="17">
        <v>3.27</v>
      </c>
      <c r="H29" s="14">
        <f t="shared" si="1"/>
        <v>522</v>
      </c>
      <c r="I29" s="17">
        <v>19.07</v>
      </c>
      <c r="J29" s="14">
        <f t="shared" si="2"/>
        <v>273</v>
      </c>
      <c r="K29" s="14">
        <f t="shared" si="3"/>
        <v>1420</v>
      </c>
    </row>
    <row r="30" spans="1:11" s="3" customFormat="1" ht="30" customHeight="1">
      <c r="A30" s="42">
        <v>24</v>
      </c>
      <c r="B30" s="43" t="s">
        <v>372</v>
      </c>
      <c r="C30" s="101" t="s">
        <v>373</v>
      </c>
      <c r="D30" s="44" t="s">
        <v>188</v>
      </c>
      <c r="E30" s="58">
        <v>16.2</v>
      </c>
      <c r="F30" s="14">
        <f t="shared" si="0"/>
        <v>609</v>
      </c>
      <c r="G30" s="13">
        <v>3.06</v>
      </c>
      <c r="H30" s="14">
        <f t="shared" si="1"/>
        <v>477</v>
      </c>
      <c r="I30" s="17">
        <v>22.75</v>
      </c>
      <c r="J30" s="14">
        <f t="shared" si="2"/>
        <v>332</v>
      </c>
      <c r="K30" s="14">
        <f t="shared" si="3"/>
        <v>1418</v>
      </c>
    </row>
    <row r="31" spans="1:11" s="3" customFormat="1" ht="30" customHeight="1">
      <c r="A31" s="42">
        <v>25</v>
      </c>
      <c r="B31" s="43" t="s">
        <v>339</v>
      </c>
      <c r="C31" s="103" t="s">
        <v>340</v>
      </c>
      <c r="D31" s="45" t="s">
        <v>38</v>
      </c>
      <c r="E31" s="58">
        <v>16.3</v>
      </c>
      <c r="F31" s="14">
        <f t="shared" si="0"/>
        <v>602</v>
      </c>
      <c r="G31" s="13">
        <v>3.15</v>
      </c>
      <c r="H31" s="14">
        <f t="shared" si="1"/>
        <v>496</v>
      </c>
      <c r="I31" s="17">
        <v>20.57</v>
      </c>
      <c r="J31" s="14">
        <f t="shared" si="2"/>
        <v>297</v>
      </c>
      <c r="K31" s="14">
        <f t="shared" si="3"/>
        <v>1395</v>
      </c>
    </row>
    <row r="32" spans="1:11" s="3" customFormat="1" ht="30" customHeight="1">
      <c r="A32" s="42">
        <v>26</v>
      </c>
      <c r="B32" s="43" t="s">
        <v>370</v>
      </c>
      <c r="C32" s="101" t="s">
        <v>371</v>
      </c>
      <c r="D32" s="44" t="s">
        <v>41</v>
      </c>
      <c r="E32" s="58">
        <v>15.9</v>
      </c>
      <c r="F32" s="14">
        <f t="shared" si="0"/>
        <v>632</v>
      </c>
      <c r="G32" s="13">
        <v>2.7</v>
      </c>
      <c r="H32" s="14">
        <f t="shared" si="1"/>
        <v>401</v>
      </c>
      <c r="I32" s="17">
        <v>23.48</v>
      </c>
      <c r="J32" s="14">
        <f t="shared" si="2"/>
        <v>343</v>
      </c>
      <c r="K32" s="14">
        <f t="shared" si="3"/>
        <v>1376</v>
      </c>
    </row>
    <row r="33" spans="1:11" s="3" customFormat="1" ht="30" customHeight="1">
      <c r="A33" s="42">
        <v>27</v>
      </c>
      <c r="B33" s="43" t="s">
        <v>352</v>
      </c>
      <c r="C33" s="101" t="s">
        <v>353</v>
      </c>
      <c r="D33" s="44" t="s">
        <v>153</v>
      </c>
      <c r="E33" s="58">
        <v>16.8</v>
      </c>
      <c r="F33" s="14">
        <f t="shared" si="0"/>
        <v>564</v>
      </c>
      <c r="G33" s="13">
        <v>3.13</v>
      </c>
      <c r="H33" s="14">
        <f t="shared" si="1"/>
        <v>492</v>
      </c>
      <c r="I33" s="17">
        <v>21.9</v>
      </c>
      <c r="J33" s="14">
        <f t="shared" si="2"/>
        <v>318</v>
      </c>
      <c r="K33" s="14">
        <f t="shared" si="3"/>
        <v>1374</v>
      </c>
    </row>
    <row r="34" spans="1:11" s="3" customFormat="1" ht="30" customHeight="1">
      <c r="A34" s="42">
        <v>28</v>
      </c>
      <c r="B34" s="43" t="s">
        <v>327</v>
      </c>
      <c r="C34" s="101" t="s">
        <v>328</v>
      </c>
      <c r="D34" s="44" t="s">
        <v>36</v>
      </c>
      <c r="E34" s="57">
        <v>16.2</v>
      </c>
      <c r="F34" s="14">
        <f t="shared" si="0"/>
        <v>609</v>
      </c>
      <c r="G34" s="13">
        <v>3.22</v>
      </c>
      <c r="H34" s="14">
        <f t="shared" si="1"/>
        <v>512</v>
      </c>
      <c r="I34" s="17">
        <v>12.7</v>
      </c>
      <c r="J34" s="14">
        <f t="shared" si="2"/>
        <v>171</v>
      </c>
      <c r="K34" s="14">
        <f t="shared" si="3"/>
        <v>1292</v>
      </c>
    </row>
    <row r="35" spans="1:11" s="3" customFormat="1" ht="30" customHeight="1">
      <c r="A35" s="42">
        <v>29</v>
      </c>
      <c r="B35" s="43" t="s">
        <v>337</v>
      </c>
      <c r="C35" s="101" t="s">
        <v>338</v>
      </c>
      <c r="D35" s="44" t="s">
        <v>136</v>
      </c>
      <c r="E35" s="58">
        <v>18.600000000000001</v>
      </c>
      <c r="F35" s="14">
        <f t="shared" si="0"/>
        <v>434</v>
      </c>
      <c r="G35" s="17">
        <v>2.59</v>
      </c>
      <c r="H35" s="14">
        <f t="shared" si="1"/>
        <v>379</v>
      </c>
      <c r="I35" s="17">
        <v>20.58</v>
      </c>
      <c r="J35" s="14">
        <f t="shared" si="2"/>
        <v>297</v>
      </c>
      <c r="K35" s="14">
        <f t="shared" si="3"/>
        <v>1110</v>
      </c>
    </row>
    <row r="36" spans="1:11" s="3" customFormat="1" ht="30" customHeight="1">
      <c r="A36" s="42">
        <v>30</v>
      </c>
      <c r="B36" s="43" t="s">
        <v>573</v>
      </c>
      <c r="C36" s="103" t="s">
        <v>574</v>
      </c>
      <c r="D36" s="45" t="s">
        <v>575</v>
      </c>
      <c r="E36" s="58">
        <v>15.2</v>
      </c>
      <c r="F36" s="14">
        <f t="shared" si="0"/>
        <v>687</v>
      </c>
      <c r="G36" s="13">
        <v>0</v>
      </c>
      <c r="H36" s="14">
        <v>0</v>
      </c>
      <c r="I36" s="17">
        <v>21.5</v>
      </c>
      <c r="J36" s="14">
        <f t="shared" si="2"/>
        <v>312</v>
      </c>
      <c r="K36" s="14">
        <f t="shared" si="3"/>
        <v>999</v>
      </c>
    </row>
    <row r="37" spans="1:11" s="3" customFormat="1" ht="30" customHeight="1">
      <c r="A37" s="42" t="s">
        <v>592</v>
      </c>
      <c r="B37" s="124" t="s">
        <v>329</v>
      </c>
      <c r="C37" s="119" t="s">
        <v>330</v>
      </c>
      <c r="D37" s="125" t="s">
        <v>194</v>
      </c>
      <c r="E37" s="131" t="s">
        <v>577</v>
      </c>
      <c r="F37" s="126" t="s">
        <v>579</v>
      </c>
      <c r="G37" s="122" t="s">
        <v>577</v>
      </c>
      <c r="H37" s="126" t="s">
        <v>579</v>
      </c>
      <c r="I37" s="127" t="s">
        <v>590</v>
      </c>
      <c r="J37" s="126" t="s">
        <v>579</v>
      </c>
      <c r="K37" s="136" t="s">
        <v>591</v>
      </c>
    </row>
    <row r="38" spans="1:11" s="3" customFormat="1" ht="30" customHeight="1">
      <c r="A38" s="42" t="s">
        <v>592</v>
      </c>
      <c r="B38" s="124" t="s">
        <v>362</v>
      </c>
      <c r="C38" s="119" t="s">
        <v>363</v>
      </c>
      <c r="D38" s="125"/>
      <c r="E38" s="121" t="s">
        <v>577</v>
      </c>
      <c r="F38" s="126" t="s">
        <v>579</v>
      </c>
      <c r="G38" s="122" t="s">
        <v>577</v>
      </c>
      <c r="H38" s="126" t="s">
        <v>579</v>
      </c>
      <c r="I38" s="127" t="s">
        <v>590</v>
      </c>
      <c r="J38" s="126" t="s">
        <v>579</v>
      </c>
      <c r="K38" s="136" t="s">
        <v>572</v>
      </c>
    </row>
  </sheetData>
  <protectedRanges>
    <protectedRange sqref="C14 C24 C34" name="範囲5_2_2_2_1"/>
    <protectedRange sqref="C16 C26 C37" name="範囲5_1_3_2_1"/>
    <protectedRange sqref="C10 C20 C30" name="範囲5_1_4_1_1"/>
    <protectedRange sqref="C11 C21 C31" name="範囲5_1_5_1"/>
  </protectedRanges>
  <autoFilter ref="B6:K6">
    <sortState ref="B7:K38">
      <sortCondition descending="1" ref="K6"/>
    </sortState>
  </autoFilter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:C11 C14:C16 C20:C21 C24:C26 C30:C31 C34:C38"/>
  </dataValidations>
  <hyperlinks>
    <hyperlink ref="K6" r:id="rId1" display="kays0601@yahoo.co.jp"/>
  </hyperlinks>
  <pageMargins left="0.78749999999999998" right="0.78749999999999998" top="0.39374999999999999" bottom="0.39374999999999999" header="0.51180555555555562" footer="0.51180555555555562"/>
  <pageSetup paperSize="9" scale="52" firstPageNumber="0" orientation="landscape" horizontalDpi="4294967294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95"/>
  <sheetViews>
    <sheetView zoomScaleNormal="100" workbookViewId="0">
      <selection activeCell="F3" sqref="F3"/>
    </sheetView>
  </sheetViews>
  <sheetFormatPr defaultColWidth="9"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1" customWidth="1"/>
    <col min="6" max="6" width="9.125" customWidth="1"/>
    <col min="7" max="16384" width="9" style="7"/>
  </cols>
  <sheetData>
    <row r="1" spans="1:5" ht="17.25" customHeight="1">
      <c r="A1" s="155" t="s">
        <v>22</v>
      </c>
      <c r="B1" s="155"/>
      <c r="C1" s="155"/>
      <c r="D1" s="155"/>
      <c r="E1" s="155"/>
    </row>
    <row r="2" spans="1:5" ht="17.25" customHeight="1">
      <c r="A2" s="87"/>
      <c r="B2" s="87"/>
      <c r="C2" s="87"/>
      <c r="D2" s="87"/>
      <c r="E2" s="87"/>
    </row>
    <row r="3" spans="1:5" ht="17.25" customHeight="1">
      <c r="B3" s="8"/>
      <c r="C3" s="8"/>
      <c r="D3" s="9"/>
      <c r="E3" s="15"/>
    </row>
    <row r="4" spans="1:5" ht="17.25" customHeight="1">
      <c r="A4" s="156" t="s">
        <v>409</v>
      </c>
      <c r="B4" s="156"/>
      <c r="C4" s="77"/>
      <c r="D4" s="10"/>
    </row>
    <row r="5" spans="1:5" ht="17.25" customHeight="1">
      <c r="A5" s="78" t="s">
        <v>17</v>
      </c>
      <c r="B5" s="79" t="s">
        <v>16</v>
      </c>
      <c r="C5" s="80" t="s">
        <v>0</v>
      </c>
      <c r="D5" s="80" t="s">
        <v>1</v>
      </c>
      <c r="E5" s="81" t="s">
        <v>2</v>
      </c>
    </row>
    <row r="6" spans="1:5" ht="30" customHeight="1">
      <c r="A6" s="90">
        <v>1</v>
      </c>
      <c r="B6" s="100" t="s">
        <v>402</v>
      </c>
      <c r="C6" s="101" t="s">
        <v>403</v>
      </c>
      <c r="D6" s="91" t="s">
        <v>404</v>
      </c>
      <c r="E6" s="94">
        <v>8.9</v>
      </c>
    </row>
    <row r="7" spans="1:5" ht="30" customHeight="1">
      <c r="A7" s="90">
        <v>2</v>
      </c>
      <c r="B7" s="100" t="s">
        <v>399</v>
      </c>
      <c r="C7" s="101" t="s">
        <v>400</v>
      </c>
      <c r="D7" s="91" t="s">
        <v>401</v>
      </c>
      <c r="E7" s="94">
        <v>10.4</v>
      </c>
    </row>
    <row r="8" spans="1:5" ht="30" customHeight="1">
      <c r="A8" s="117"/>
      <c r="B8" s="118" t="s">
        <v>405</v>
      </c>
      <c r="C8" s="119" t="s">
        <v>651</v>
      </c>
      <c r="D8" s="120" t="s">
        <v>404</v>
      </c>
      <c r="E8" s="121" t="s">
        <v>572</v>
      </c>
    </row>
    <row r="9" spans="1:5" ht="30" customHeight="1">
      <c r="A9" s="117"/>
      <c r="B9" s="118" t="s">
        <v>406</v>
      </c>
      <c r="C9" s="119" t="s">
        <v>407</v>
      </c>
      <c r="D9" s="120" t="s">
        <v>408</v>
      </c>
      <c r="E9" s="122" t="s">
        <v>572</v>
      </c>
    </row>
    <row r="10" spans="1:5" ht="17.25" customHeight="1">
      <c r="A10" s="90"/>
      <c r="B10" s="100"/>
      <c r="C10" s="44"/>
      <c r="D10" s="91"/>
      <c r="E10" s="95"/>
    </row>
    <row r="11" spans="1:5" ht="17.25" customHeight="1">
      <c r="A11" s="90"/>
      <c r="B11" s="100"/>
      <c r="C11" s="44"/>
      <c r="D11" s="91"/>
      <c r="E11" s="94"/>
    </row>
    <row r="12" spans="1:5" ht="17.25" customHeight="1">
      <c r="A12" s="90"/>
      <c r="B12" s="100"/>
      <c r="C12" s="44"/>
      <c r="D12" s="91"/>
      <c r="E12" s="94"/>
    </row>
    <row r="13" spans="1:5" ht="17.25" customHeight="1">
      <c r="A13" s="90"/>
      <c r="B13" s="100"/>
      <c r="C13" s="44"/>
      <c r="D13" s="91"/>
      <c r="E13" s="94"/>
    </row>
    <row r="14" spans="1:5" ht="17.25" customHeight="1">
      <c r="A14" s="90"/>
      <c r="B14" s="100"/>
      <c r="C14" s="44"/>
      <c r="D14" s="91"/>
      <c r="E14" s="95"/>
    </row>
    <row r="15" spans="1:5" ht="17.25" customHeight="1">
      <c r="A15" s="90"/>
      <c r="B15" s="100"/>
      <c r="C15" s="44"/>
      <c r="D15" s="91"/>
      <c r="E15" s="95"/>
    </row>
    <row r="16" spans="1:5" ht="17.25" customHeight="1">
      <c r="A16" s="56"/>
      <c r="B16" s="50"/>
      <c r="C16" s="51"/>
      <c r="D16" s="52"/>
      <c r="E16" s="53"/>
    </row>
    <row r="17" spans="1:5" ht="17.25" customHeight="1">
      <c r="A17" s="56"/>
      <c r="B17" s="50"/>
      <c r="C17" s="51"/>
      <c r="D17" s="52"/>
      <c r="E17" s="53"/>
    </row>
    <row r="18" spans="1:5" ht="17.25" customHeight="1">
      <c r="A18" s="56"/>
      <c r="B18" s="50"/>
      <c r="C18" s="51"/>
      <c r="D18" s="52"/>
      <c r="E18" s="53"/>
    </row>
    <row r="19" spans="1:5" ht="17.25" customHeight="1"/>
    <row r="20" spans="1:5" ht="17.25" customHeight="1">
      <c r="E20" s="7"/>
    </row>
    <row r="21" spans="1:5" ht="17.25" customHeight="1">
      <c r="E21" s="7"/>
    </row>
    <row r="22" spans="1:5" ht="17.25" customHeight="1">
      <c r="E22" s="7"/>
    </row>
    <row r="23" spans="1:5" ht="17.25" customHeight="1"/>
    <row r="24" spans="1:5" ht="17.25" customHeight="1"/>
    <row r="25" spans="1:5" ht="17.25" customHeight="1"/>
    <row r="26" spans="1:5" ht="17.25" customHeight="1"/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</sheetData>
  <protectedRanges>
    <protectedRange sqref="C7 C9 C12 C14" name="範囲5_1"/>
    <protectedRange sqref="C6 C8 C10:C11 C13 C15:C18" name="範囲5_3_1"/>
  </protectedRanges>
  <sortState ref="A6:E9">
    <sortCondition ref="A6:A9"/>
  </sortState>
  <mergeCells count="2">
    <mergeCell ref="A1:E1"/>
    <mergeCell ref="A4:B4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３年男子</vt:lpstr>
      <vt:lpstr>３年女子</vt:lpstr>
      <vt:lpstr>４年男子</vt:lpstr>
      <vt:lpstr>４年女子</vt:lpstr>
      <vt:lpstr>５年男子</vt:lpstr>
      <vt:lpstr>５年女子</vt:lpstr>
      <vt:lpstr>６年男子</vt:lpstr>
      <vt:lpstr>６年女子</vt:lpstr>
      <vt:lpstr>１年男女OP50</vt:lpstr>
      <vt:lpstr>２年男女OP50</vt:lpstr>
      <vt:lpstr>３年男女ＯＰ </vt:lpstr>
      <vt:lpstr>小学生未満</vt:lpstr>
      <vt:lpstr>５年男女OP1000</vt:lpstr>
      <vt:lpstr>６年男女OP1000 </vt:lpstr>
      <vt:lpstr>'５年女子'!Print_Area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Katsuya Yamaguchi</dc:creator>
  <cp:lastModifiedBy>PCUser</cp:lastModifiedBy>
  <cp:revision>1</cp:revision>
  <cp:lastPrinted>2016-11-20T06:52:11Z</cp:lastPrinted>
  <dcterms:created xsi:type="dcterms:W3CDTF">1999-11-21T05:04:52Z</dcterms:created>
  <dcterms:modified xsi:type="dcterms:W3CDTF">2016-11-20T11:56:10Z</dcterms:modified>
</cp:coreProperties>
</file>